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財政係\◎調査\県調査\令和01年度\44 公営企業に係る経営比較分析表の分析等について\01　各課から\01　下水道\"/>
    </mc:Choice>
  </mc:AlternateContent>
  <workbookProtection workbookAlgorithmName="SHA-512" workbookHashValue="QFcyKnF8nrYiIvCSFTJpSROon2be7iZI3hv+YY5vRm0xpfgWPJpbsmarHHXDfbOSJll/8ZhFrBJRY2sV3KeXnQ==" workbookSaltValue="2858Z6qmcO1lunQdX+S9R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<sst xmlns="http://schemas.openxmlformats.org/spreadsheetml/2006/main" count="228" uniqueCount="115">
  <si>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</si>
  <si>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</si>
  <si>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</si>
  <si>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</si>
  <si>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</si>
  <si>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</si>
  <si>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</si>
  <si>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</si>
  <si>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</si>
  <si>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</si>
  <si>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</si>
  <si>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</si>
  <si>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</si>
  <si>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</si>
  <si>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</si>
  <si>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</si>
  <si>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</si>
  <si>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</si>
  <si>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</si>
  <si>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</si>
  <si>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</si>
  <si>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</si>
  <si>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</si>
  <si>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</si>
  <si>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</si>
  <si>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</si>
  <si>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</si>
  <si>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</si>
  <si>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</si>
  <si>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</si>
  <si>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</si>
  <si>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</si>
  <si>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</si>
  <si>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</si>
  <si>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</si>
  <si>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</si>
  <si>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</si>
  <si>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</si>
  <si>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</si>
  <si>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</si>
  <si>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</si>
  <si>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</si>
  <si>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</si>
  <si>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</si>
  <si>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</si>
  <si>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</si>
  <si>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</si>
  <si>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</si>
  <si>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</si>
  <si>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</si>
  <si>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</si>
  <si>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</si>
  <si>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</si>
  <si>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</si>
  <si>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</si>
  <si>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</si>
  <si>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</si>
  <si>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</si>
  <si>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</si>
  <si>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</si>
  <si>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</si>
  <si>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</si>
  <si>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</si>
  <si>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</si>
  <si>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</si>
  <si>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</si>
  <si>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</si>
  <si>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</si>
  <si>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</si>
  <si>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</si>
  <si>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</si>
  <si>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</si>
  <si>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</si>
  <si>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</si>
  <si>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</si>
  <si>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</si>
  <si>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</si>
  <si>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</si>
  <si>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</si>
  <si>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</si>
  <si>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</si>
  <si>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</si>
  <si>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</si>
  <si>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</si>
  <si>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</si>
  <si>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</si>
  <si>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</si>
  <si>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</si>
  <si>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</si>
  <si>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</si>
  <si>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</si>
  <si>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</si>
  <si>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</si>
  <si>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</si>
  <si>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</si>
  <si>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</si>
  <si>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</si>
  <si>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</si>
  <si>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</si>
  <si>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香川県　善通寺市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</si>
  <si>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</si>
  <si>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</si>
  <si>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</si>
  <si>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</si>
  <si>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</si>
  <si>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</si>
  <si>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</si>
  <si>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</si>
  <si>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</si>
  <si>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</si>
  <si>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</si>
  <si>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</si>
  <si>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農業集落排水施設の供用開始は平成12年4月であり、また、公共下水道への接続を予定しているため、具体的な老朽化対策を実施する必要性は薄いと考えている。現時点においては、施設の安定稼働に努めたい。</t>
    <phoneticPr fontId="4"/>
  </si>
  <si>
    <t>小規模な地域における事業であり、現在維持管理に主眼を置いた経営を行っているところである。公共下水道への接続が実現されるまで、H28年度に策定した経営戦略（H29～H38）に基づき、計画的な財政運営を図り、安定経営に努めていきたい。</t>
    <phoneticPr fontId="4"/>
  </si>
  <si>
    <t>使用料収入の微減等により、収益的収支比率は昨年度と比べて2.63ポイント下降した。
300人程度が利用する小規模な地域における排水事業であり、今後使用料収入が大きく増加することは期待できない。近年中に公共下水道へ接続することを予定しているが、令和12年度まで元金償還が継続することとなっていること等を踏まえ、施設の安定稼働を図りながら、規模に応じた経営活動を行っ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</si>
</sst>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3-4309-8473-D1A1A75FA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3-4309-8473-D1A1A75FA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51.09</c:v>
                </c:pt>
                <c:pt idx="1">
                  <c:v>50.54</c:v>
                </c:pt>
                <c:pt idx="2">
                  <c:v>50</c:v>
                </c:pt>
                <c:pt idx="3">
                  <c:v>50</c:v>
                </c:pt>
                <c:pt idx="4">
                  <c:v>50.54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9-43F0-9E87-A8618256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9-43F0-9E87-A8618256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97.78</c:v>
                </c:pt>
                <c:pt idx="1">
                  <c:v>97.78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C-403E-BF4A-E7EC7D429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C-403E-BF4A-E7EC7D429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101.97</c:v>
                </c:pt>
                <c:pt idx="1">
                  <c:v>96.39</c:v>
                </c:pt>
                <c:pt idx="2">
                  <c:v>100.54</c:v>
                </c:pt>
                <c:pt idx="3">
                  <c:v>100.82</c:v>
                </c:pt>
                <c:pt idx="4">
                  <c:v>98.19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9-468E-B38E-8D0C1D83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9-468E-B38E-8D0C1D83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C-4CD4-83B1-4F3821E74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C-4CD4-83B1-4F3821E74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4-401E-876C-9A9A0901A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4-401E-876C-9A9A0901A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1-4DD7-A281-ADC34BD24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1-4DD7-A281-ADC34BD24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7-4E81-B5E0-6085E468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7-4E81-B5E0-6085E468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196.66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3-4EFB-908D-49F3151F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3-4EFB-908D-49F3151F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96.73</c:v>
                </c:pt>
                <c:pt idx="1">
                  <c:v>84.89</c:v>
                </c:pt>
                <c:pt idx="2">
                  <c:v>86.33</c:v>
                </c:pt>
                <c:pt idx="3">
                  <c:v>88.2</c:v>
                </c:pt>
                <c:pt idx="4">
                  <c:v>81.19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6-44FD-8EA6-E0160B16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6-44FD-8EA6-E0160B16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181.33</c:v>
                </c:pt>
                <c:pt idx="1">
                  <c:v>208.01</c:v>
                </c:pt>
                <c:pt idx="2">
                  <c:v>204.85</c:v>
                </c:pt>
                <c:pt idx="3">
                  <c:v>201.78</c:v>
                </c:pt>
                <c:pt idx="4">
                  <c:v>219.76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8-4B2E-97B1-6AD164C75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B2E-97B1-6AD164C75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9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香川県　善通寺市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32389</v>
      </c>
      <c r="AM8" s="50"/>
      <c r="AN8" s="50"/>
      <c r="AO8" s="50"/>
      <c r="AP8" s="50"/>
      <c r="AQ8" s="50"/>
      <c r="AR8" s="50"/>
      <c r="AS8" s="50"/>
      <c r="AT8" s="45">
        <f>データ!T6</f>
        <v>39.93</v>
      </c>
      <c r="AU8" s="45"/>
      <c r="AV8" s="45"/>
      <c r="AW8" s="45"/>
      <c r="AX8" s="45"/>
      <c r="AY8" s="45"/>
      <c r="AZ8" s="45"/>
      <c r="BA8" s="45"/>
      <c r="BB8" s="45">
        <f>データ!U6</f>
        <v>811.14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1.02</v>
      </c>
      <c r="Q10" s="45"/>
      <c r="R10" s="45"/>
      <c r="S10" s="45"/>
      <c r="T10" s="45"/>
      <c r="U10" s="45"/>
      <c r="V10" s="45"/>
      <c r="W10" s="45">
        <f>データ!Q6</f>
        <v>102.29</v>
      </c>
      <c r="X10" s="45"/>
      <c r="Y10" s="45"/>
      <c r="Z10" s="45"/>
      <c r="AA10" s="45"/>
      <c r="AB10" s="45"/>
      <c r="AC10" s="45"/>
      <c r="AD10" s="50">
        <f>データ!R6</f>
        <v>3130</v>
      </c>
      <c r="AE10" s="50"/>
      <c r="AF10" s="50"/>
      <c r="AG10" s="50"/>
      <c r="AH10" s="50"/>
      <c r="AI10" s="50"/>
      <c r="AJ10" s="50"/>
      <c r="AK10" s="2"/>
      <c r="AL10" s="50">
        <f>データ!V6</f>
        <v>328</v>
      </c>
      <c r="AM10" s="50"/>
      <c r="AN10" s="50"/>
      <c r="AO10" s="50"/>
      <c r="AP10" s="50"/>
      <c r="AQ10" s="50"/>
      <c r="AR10" s="50"/>
      <c r="AS10" s="50"/>
      <c r="AT10" s="45">
        <f>データ!W6</f>
        <v>0.34</v>
      </c>
      <c r="AU10" s="45"/>
      <c r="AV10" s="45"/>
      <c r="AW10" s="45"/>
      <c r="AX10" s="45"/>
      <c r="AY10" s="45"/>
      <c r="AZ10" s="45"/>
      <c r="BA10" s="45"/>
      <c r="BB10" s="45">
        <f>データ!X6</f>
        <v>964.71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114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45</v>
      </c>
      <c r="N86" s="26" t="s">
        <v>43</v>
      </c>
      <c r="O86" s="26" t="str">
        <f>データ!EO6</f>
        <v>【0.02】</v>
      </c>
    </row>
  </sheetData>
  <sheetProtection algorithmName="SHA-512" hashValue="Q+MZ6DO4cyTN86MBosYnSfj+bDHsttrqMazHWXt5NH5bMNS5Og5BYQgDhZhGbKhsj6Yrzfa3gN2f+hwQHw/uyQ==" saltValue="hWIEMLaMcySOcK+YDtEwo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372048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香川県　善通寺市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1.02</v>
      </c>
      <c r="Q6" s="34">
        <f t="shared" si="3"/>
        <v>102.29</v>
      </c>
      <c r="R6" s="34">
        <f t="shared" si="3"/>
        <v>3130</v>
      </c>
      <c r="S6" s="34">
        <f t="shared" si="3"/>
        <v>32389</v>
      </c>
      <c r="T6" s="34">
        <f t="shared" si="3"/>
        <v>39.93</v>
      </c>
      <c r="U6" s="34">
        <f t="shared" si="3"/>
        <v>811.14</v>
      </c>
      <c r="V6" s="34">
        <f t="shared" si="3"/>
        <v>328</v>
      </c>
      <c r="W6" s="34">
        <f t="shared" si="3"/>
        <v>0.34</v>
      </c>
      <c r="X6" s="34">
        <f t="shared" si="3"/>
        <v>964.71</v>
      </c>
      <c r="Y6" s="35">
        <f>IF(Y7="",NA(),Y7)</f>
        <v>101.97</v>
      </c>
      <c r="Z6" s="35">
        <f t="shared" ref="Z6:AH6" si="4">IF(Z7="",NA(),Z7)</f>
        <v>96.39</v>
      </c>
      <c r="AA6" s="35">
        <f t="shared" si="4"/>
        <v>100.54</v>
      </c>
      <c r="AB6" s="35">
        <f t="shared" si="4"/>
        <v>100.82</v>
      </c>
      <c r="AC6" s="35">
        <f t="shared" si="4"/>
        <v>98.19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196.66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96.73</v>
      </c>
      <c r="BR6" s="35">
        <f t="shared" ref="BR6:BZ6" si="8">IF(BR7="",NA(),BR7)</f>
        <v>84.89</v>
      </c>
      <c r="BS6" s="35">
        <f t="shared" si="8"/>
        <v>86.33</v>
      </c>
      <c r="BT6" s="35">
        <f t="shared" si="8"/>
        <v>88.2</v>
      </c>
      <c r="BU6" s="35">
        <f t="shared" si="8"/>
        <v>81.19</v>
      </c>
      <c r="BV6" s="35">
        <f t="shared" si="8"/>
        <v>41.08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181.33</v>
      </c>
      <c r="CC6" s="35">
        <f t="shared" ref="CC6:CK6" si="9">IF(CC7="",NA(),CC7)</f>
        <v>208.01</v>
      </c>
      <c r="CD6" s="35">
        <f t="shared" si="9"/>
        <v>204.85</v>
      </c>
      <c r="CE6" s="35">
        <f t="shared" si="9"/>
        <v>201.78</v>
      </c>
      <c r="CF6" s="35">
        <f t="shared" si="9"/>
        <v>219.76</v>
      </c>
      <c r="CG6" s="35">
        <f t="shared" si="9"/>
        <v>378.08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51.09</v>
      </c>
      <c r="CN6" s="35">
        <f t="shared" ref="CN6:CV6" si="10">IF(CN7="",NA(),CN7)</f>
        <v>50.54</v>
      </c>
      <c r="CO6" s="35">
        <f t="shared" si="10"/>
        <v>50</v>
      </c>
      <c r="CP6" s="35">
        <f t="shared" si="10"/>
        <v>50</v>
      </c>
      <c r="CQ6" s="35">
        <f t="shared" si="10"/>
        <v>50.54</v>
      </c>
      <c r="CR6" s="35">
        <f t="shared" si="10"/>
        <v>44.69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97.78</v>
      </c>
      <c r="CY6" s="35">
        <f t="shared" ref="CY6:DG6" si="11">IF(CY7="",NA(),CY7)</f>
        <v>97.78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70.59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372048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1.02</v>
      </c>
      <c r="Q7" s="38">
        <v>102.29</v>
      </c>
      <c r="R7" s="38">
        <v>3130</v>
      </c>
      <c r="S7" s="38">
        <v>32389</v>
      </c>
      <c r="T7" s="38">
        <v>39.93</v>
      </c>
      <c r="U7" s="38">
        <v>811.14</v>
      </c>
      <c r="V7" s="38">
        <v>328</v>
      </c>
      <c r="W7" s="38">
        <v>0.34</v>
      </c>
      <c r="X7" s="38">
        <v>964.71</v>
      </c>
      <c r="Y7" s="38">
        <v>101.97</v>
      </c>
      <c r="Z7" s="38">
        <v>96.39</v>
      </c>
      <c r="AA7" s="38">
        <v>100.54</v>
      </c>
      <c r="AB7" s="38">
        <v>100.82</v>
      </c>
      <c r="AC7" s="38">
        <v>98.19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196.66</v>
      </c>
      <c r="BG7" s="38">
        <v>0</v>
      </c>
      <c r="BH7" s="38">
        <v>0</v>
      </c>
      <c r="BI7" s="38">
        <v>0</v>
      </c>
      <c r="BJ7" s="38">
        <v>0</v>
      </c>
      <c r="BK7" s="38">
        <v>1161.05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96.73</v>
      </c>
      <c r="BR7" s="38">
        <v>84.89</v>
      </c>
      <c r="BS7" s="38">
        <v>86.33</v>
      </c>
      <c r="BT7" s="38">
        <v>88.2</v>
      </c>
      <c r="BU7" s="38">
        <v>81.19</v>
      </c>
      <c r="BV7" s="38">
        <v>41.08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181.33</v>
      </c>
      <c r="CC7" s="38">
        <v>208.01</v>
      </c>
      <c r="CD7" s="38">
        <v>204.85</v>
      </c>
      <c r="CE7" s="38">
        <v>201.78</v>
      </c>
      <c r="CF7" s="38">
        <v>219.76</v>
      </c>
      <c r="CG7" s="38">
        <v>378.08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51.09</v>
      </c>
      <c r="CN7" s="38">
        <v>50.54</v>
      </c>
      <c r="CO7" s="38">
        <v>50</v>
      </c>
      <c r="CP7" s="38">
        <v>50</v>
      </c>
      <c r="CQ7" s="38">
        <v>50.54</v>
      </c>
      <c r="CR7" s="38">
        <v>44.69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97.78</v>
      </c>
      <c r="CY7" s="38">
        <v>97.78</v>
      </c>
      <c r="CZ7" s="38">
        <v>100</v>
      </c>
      <c r="DA7" s="38">
        <v>100</v>
      </c>
      <c r="DB7" s="38">
        <v>100</v>
      </c>
      <c r="DC7" s="38">
        <v>70.59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2019-12-05T05:22:25Z</dcterms:created>
  <dcterms:modified xsi:type="dcterms:W3CDTF">2020-01-16T04:13:56Z</dcterms:modified>
  <cp:category/>
</cp:coreProperties>
</file>