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特別会計] 太陽光発電\56　地方公営企業　決算状況調査等\20210129【修正・確認依頼】公営企業に係る経営比較分析表（令和元年度決算）の分析等について\"/>
    </mc:Choice>
  </mc:AlternateContent>
  <workbookProtection workbookAlgorithmName="SHA-512" workbookHashValue="1E9mLpaqcDIavPJxZTPAvP/q/mwa94siRbJsahpqWVPdIEXeeBKqvgRCkHN37jTOjDW4vfQ2Zs6mUqgn7vLXJQ==" workbookSaltValue="O0zZI9a02Il2ICkf2+zPb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LK10" i="5"/>
  <c r="JV10" i="5"/>
  <c r="IG10" i="5"/>
  <c r="GR10" i="5"/>
  <c r="FD10" i="5"/>
  <c r="DO10" i="5"/>
  <c r="BY10" i="5"/>
  <c r="N11" i="4"/>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ML10" i="5"/>
  <c r="MB10" i="5"/>
  <c r="LR10" i="5"/>
  <c r="LH10" i="5"/>
  <c r="JS10" i="5"/>
  <c r="ID10" i="5"/>
  <c r="GO10" i="5"/>
  <c r="FA10" i="5"/>
  <c r="DL10" i="5"/>
  <c r="BV10" i="5"/>
  <c r="KX10" i="5"/>
  <c r="JI10" i="5"/>
  <c r="HT10" i="5"/>
  <c r="GE10" i="5"/>
  <c r="EP10" i="5"/>
  <c r="DB10" i="5"/>
  <c r="BK10" i="5"/>
  <c r="H11" i="4"/>
  <c r="FB18" i="5"/>
  <c r="FD12" i="5"/>
  <c r="EZ12" i="5"/>
  <c r="FA18" i="5"/>
  <c r="FC12" i="5"/>
  <c r="FD18" i="5"/>
  <c r="EZ18" i="5"/>
  <c r="FB12" i="5"/>
  <c r="FC18" i="5"/>
  <c r="FA12" i="5"/>
</calcChain>
</file>

<file path=xl/sharedStrings.xml><?xml version="1.0" encoding="utf-8"?>
<sst xmlns="http://schemas.openxmlformats.org/spreadsheetml/2006/main" count="995" uniqueCount="272">
  <si>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</si>
  <si>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</si>
  <si>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</si>
  <si>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</si>
  <si>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</si>
  <si>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</si>
  <si>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</si>
  <si>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</si>
  <si>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xml:space="preserve">電気事業により生じた利益は、市民の安心・安全に資する事業等の推進及び発電所の維持管理等の経費に充てるため、太陽光発電事業基金に積み立てることを基本としている。積み立てた後、なお残額がある場合には、翌年度に繰り越している。
今後も事業運営に必要な財源を確保しつつ、一般会計への繰り出しを通じて住民の福祉の向上に努める方針としている。
○基金への積立額　28,236千円
　　名称：太陽光発電事業基金
　　目的：市民の安心・安全に資する事業等の推進及び発電所の維持管理等の経費に充てる
○一般会計への繰出額　20,710千円
　　目的：防犯灯等LED照明管理事業
　　※太陽光発電事業基金の一部を取り崩し、一般会計に繰出した後、防犯灯等LED照明管理事業に活用
○翌年度繰越額　1,472千円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</si>
  <si>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</si>
  <si>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</si>
  <si>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</si>
  <si>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</si>
  <si>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</si>
  <si>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</si>
  <si>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</si>
  <si>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</si>
  <si>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</si>
  <si>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</si>
  <si>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</si>
  <si>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</si>
  <si>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</si>
  <si>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</si>
  <si>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</si>
  <si>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</si>
  <si>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</si>
  <si>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</si>
  <si>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</si>
  <si>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</si>
  <si>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</si>
  <si>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</si>
  <si>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</si>
  <si>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</si>
  <si>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</si>
  <si>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</si>
  <si>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</si>
  <si>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</si>
  <si>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</si>
  <si>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</si>
  <si>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</si>
  <si>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</si>
  <si>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</si>
  <si>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</si>
  <si>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</si>
  <si>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</si>
  <si>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</si>
  <si>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</si>
  <si>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</si>
  <si>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</si>
  <si>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</si>
  <si>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</si>
  <si>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</si>
  <si>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</si>
  <si>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</si>
  <si>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</si>
  <si>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</si>
  <si>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</si>
  <si>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</si>
  <si>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</si>
  <si>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</si>
  <si>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</si>
  <si>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</si>
  <si>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</si>
  <si>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</si>
  <si>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</si>
  <si>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</si>
  <si>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</si>
  <si>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</si>
  <si>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</si>
  <si>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</si>
  <si>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</si>
  <si>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</si>
  <si>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</si>
  <si>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</si>
  <si>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</si>
  <si>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</si>
  <si>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</si>
  <si>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</si>
  <si>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</si>
  <si>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</si>
  <si>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</si>
  <si>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</si>
  <si>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</si>
  <si>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</si>
  <si>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</si>
  <si>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</si>
  <si>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</si>
  <si>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</si>
  <si>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</si>
  <si>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</si>
  <si>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</si>
  <si>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</si>
  <si>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</si>
  <si>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</si>
  <si>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</si>
  <si>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</si>
  <si>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</si>
  <si>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</si>
  <si>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</si>
  <si>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</si>
  <si>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</si>
  <si>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</si>
  <si>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</si>
  <si>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</si>
  <si>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</si>
  <si>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</si>
  <si>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</si>
  <si>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</si>
  <si>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</si>
  <si>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</si>
  <si>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</si>
  <si>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</si>
  <si>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</si>
  <si>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</si>
  <si>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</si>
  <si>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</si>
  <si>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</si>
  <si>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</si>
  <si>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</si>
  <si>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</si>
  <si>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</si>
  <si>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372048</t>
  </si>
  <si>
    <t>47</t>
  </si>
  <si>
    <t>04</t>
  </si>
  <si>
    <t>0</t>
  </si>
  <si>
    <t>000</t>
  </si>
  <si>
    <t>香川県　善通寺市</t>
  </si>
  <si>
    <t>法非適用</t>
  </si>
  <si>
    <t>電気事業</t>
  </si>
  <si>
    <t>非設置</t>
  </si>
  <si>
    <t>該当数値なし</t>
  </si>
  <si>
    <t>-</t>
  </si>
  <si>
    <t>令和16年6月30日/令和17年5月31日　ぜんつうじ太陽光発電所/ぜんつうじ大麻太陽光発電所</t>
  </si>
  <si>
    <t>無</t>
  </si>
  <si>
    <t>四国電力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</si>
  <si>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</si>
  <si>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</si>
  <si>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</si>
  <si>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</si>
  <si>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</si>
  <si>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</si>
  <si>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</si>
  <si>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</si>
  <si>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</si>
  <si>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</si>
  <si>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</si>
  <si>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</si>
  <si>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</si>
  <si>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</si>
  <si>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</si>
  <si>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</si>
  <si>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</si>
  <si>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</si>
  <si>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</si>
  <si>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</si>
  <si>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</si>
  <si>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</si>
  <si>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</si>
  <si>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</si>
  <si>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</si>
  <si>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</si>
  <si>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</si>
  <si>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</si>
  <si>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</si>
  <si>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</si>
  <si>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</si>
  <si>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</si>
  <si>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</si>
  <si>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</si>
  <si>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</si>
  <si>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</si>
  <si>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</si>
  <si>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</si>
  <si>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</si>
  <si>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</si>
  <si>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</si>
  <si>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</si>
  <si>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</si>
  <si>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</si>
  <si>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</si>
  <si>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</si>
  <si>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</si>
  <si>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</si>
  <si>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</si>
  <si>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</si>
  <si>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</si>
  <si>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</si>
  <si>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</si>
  <si>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</si>
  <si>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</si>
  <si>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</si>
  <si>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</si>
  <si>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</si>
  <si>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</si>
  <si>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</si>
  <si>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</si>
  <si>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</si>
  <si>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</si>
  <si>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</si>
  <si>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</si>
  <si>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</si>
  <si>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</si>
  <si>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</si>
  <si>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</si>
  <si>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</si>
  <si>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</si>
  <si>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</si>
  <si>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</si>
  <si>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</si>
  <si>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</si>
  <si>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</si>
  <si>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</si>
  <si>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</si>
  <si>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</si>
  <si>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</si>
  <si>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</si>
  <si>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</si>
  <si>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</si>
  <si>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</si>
  <si>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</si>
  <si>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</si>
  <si>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</si>
  <si>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</si>
  <si>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</si>
  <si>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</si>
  <si>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</si>
  <si>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</si>
  <si>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</si>
  <si>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</si>
  <si>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</si>
  <si>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</si>
  <si>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</si>
  <si>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</si>
  <si>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</si>
  <si>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</si>
  <si>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</si>
  <si>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</si>
  <si>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</si>
  <si>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</si>
  <si>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</si>
  <si>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</si>
  <si>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</si>
  <si>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</si>
  <si>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</si>
  <si>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</si>
  <si>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</si>
  <si>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</si>
  <si>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</si>
  <si>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</si>
  <si>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</si>
  <si>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</si>
  <si>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</si>
  <si>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</si>
  <si>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</si>
  <si>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</si>
  <si>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</si>
  <si>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</si>
  <si>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</si>
  <si>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</si>
  <si>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</si>
  <si>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</si>
  <si>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</si>
  <si>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</si>
  <si>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</si>
  <si>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</si>
  <si>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</si>
  <si>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</si>
  <si>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</si>
  <si>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</si>
  <si>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電気事業の経営状況は良好です。
電力会社により需給バランス維持のための出力制御が実施されることによる売電収入の減収の可能性が高くなってきていますが、最長で30日間の出力制御が実施されたとしても、発電実績から考えると、収支が赤字になることはないと考えています。
　中長期的に安定した経営をおこなえるよう経営戦略を令和2年度末までに策定する予定です。</t>
    <rPh sb="1" eb="5">
      <t>デンキジギョウ</t>
    </rPh>
    <rPh sb="75" eb="77">
      <t>サイチョウ</t>
    </rPh>
    <rPh sb="80" eb="81">
      <t>ニチ</t>
    </rPh>
    <rPh sb="81" eb="82">
      <t>カン</t>
    </rPh>
    <rPh sb="98" eb="100">
      <t>ハツデン</t>
    </rPh>
    <rPh sb="161" eb="162">
      <t>マツ</t>
    </rPh>
    <rPh sb="169" eb="171">
      <t>ヨテイ</t>
    </rPh>
    <phoneticPr fontId="5"/>
  </si>
  <si>
    <t xml:space="preserve">　太陽光発電所は天候の影響を大きく受けるため、令和元年度の年間発電量は年間で最も発電量の多い7月8月に降雨がつづいた影響により3,116MWh(前年度比3.8％減)にとどまりました。
　平成30年5月、四国地方では太陽光などの新エネルギーによる発電量が昼間の２時間程の間、電力需要を超え自然エネルギー100％になるなど、出力制御が実施される可能性が高くなってきています。善通寺市の太陽光発電所は旧ルールにより年間30日まで出力制御される可能性があります。
　善通寺市の電気事業の収入は基金利子や前年度からの繰越金を除く、ほぼすべての収入FITによるものです。FIT適用期間終了後は、収入が大きく減少することになりますが、善通寺市ではFIT適用期間終了後は、事業の廃止を視野に入れ、撤去・廃棄費用として24,300千円/箇所を見込み、太陽光発電施設リース契約の中で積立をおこなっています。
</t>
    <rPh sb="1" eb="6">
      <t>タイヨウコウハツデン</t>
    </rPh>
    <rPh sb="6" eb="7">
      <t>ショ</t>
    </rPh>
    <rPh sb="8" eb="10">
      <t>テンコウ</t>
    </rPh>
    <rPh sb="11" eb="13">
      <t>エイキョウ</t>
    </rPh>
    <rPh sb="14" eb="15">
      <t>オオ</t>
    </rPh>
    <rPh sb="17" eb="18">
      <t>ウ</t>
    </rPh>
    <rPh sb="23" eb="25">
      <t>レイワ</t>
    </rPh>
    <rPh sb="25" eb="26">
      <t>ガン</t>
    </rPh>
    <rPh sb="35" eb="37">
      <t>ネンカン</t>
    </rPh>
    <rPh sb="38" eb="39">
      <t>モット</t>
    </rPh>
    <rPh sb="40" eb="43">
      <t>ハツデンリョウ</t>
    </rPh>
    <rPh sb="44" eb="45">
      <t>オオ</t>
    </rPh>
    <rPh sb="75" eb="76">
      <t>ヒ</t>
    </rPh>
    <rPh sb="185" eb="188">
      <t>ゼンツウジ</t>
    </rPh>
    <rPh sb="188" eb="189">
      <t>シ</t>
    </rPh>
    <rPh sb="190" eb="195">
      <t>タイヨウコウハツデン</t>
    </rPh>
    <rPh sb="195" eb="196">
      <t>ショ</t>
    </rPh>
    <rPh sb="211" eb="213">
      <t>シュツリョク</t>
    </rPh>
    <rPh sb="213" eb="215">
      <t>セイギョ</t>
    </rPh>
    <rPh sb="218" eb="221">
      <t>カノウセイ</t>
    </rPh>
    <rPh sb="229" eb="233">
      <t>ゼンツウジシ</t>
    </rPh>
    <rPh sb="234" eb="238">
      <t>デンキジギョウ</t>
    </rPh>
    <rPh sb="242" eb="244">
      <t>キキン</t>
    </rPh>
    <rPh sb="244" eb="246">
      <t>リシ</t>
    </rPh>
    <rPh sb="247" eb="250">
      <t>ゼンネンド</t>
    </rPh>
    <rPh sb="253" eb="256">
      <t>クリコシキン</t>
    </rPh>
    <rPh sb="257" eb="258">
      <t>ノゾ</t>
    </rPh>
    <rPh sb="266" eb="268">
      <t>シュウニュウ</t>
    </rPh>
    <phoneticPr fontId="5"/>
  </si>
  <si>
    <t>　善通寺市の電気事業は２箇所の太陽光発電所を運営しています。７月８月に降雨が多かったことにより令和元年度の売電量は前年度から123MWhの減小となりました。このため収益的収支比率は131.5％(前年度比4.1％減)、営業収支比率は131.4％（前年度比4.1％減）と平成30年度と比較して減小しています。
　しかし、平成27年から令和元年まで収益的収支比率、営業的収支比率ともに130％を超えて推移しており、経営状況は良好と言えます。</t>
    <rPh sb="1" eb="5">
      <t>ゼンツウジシ</t>
    </rPh>
    <rPh sb="6" eb="10">
      <t>デンキジギョウ</t>
    </rPh>
    <rPh sb="12" eb="14">
      <t>カショ</t>
    </rPh>
    <rPh sb="15" eb="20">
      <t>タイヨウコウハツデン</t>
    </rPh>
    <rPh sb="20" eb="21">
      <t>ショ</t>
    </rPh>
    <rPh sb="22" eb="24">
      <t>ウンエイ</t>
    </rPh>
    <rPh sb="47" eb="49">
      <t>レイワ</t>
    </rPh>
    <rPh sb="49" eb="52">
      <t>ガンネンド</t>
    </rPh>
    <rPh sb="55" eb="56">
      <t>リョウ</t>
    </rPh>
    <rPh sb="69" eb="71">
      <t>ゲンショウ</t>
    </rPh>
    <rPh sb="105" eb="106">
      <t>ゲン</t>
    </rPh>
    <rPh sb="130" eb="131">
      <t>ゲン</t>
    </rPh>
    <rPh sb="133" eb="135">
      <t>ヘイセイ</t>
    </rPh>
    <rPh sb="137" eb="139">
      <t>ネンド</t>
    </rPh>
    <rPh sb="140" eb="142">
      <t>ヒカク</t>
    </rPh>
    <rPh sb="144" eb="146">
      <t>ゲンショウ</t>
    </rPh>
    <rPh sb="158" eb="160">
      <t>ヘイセイ</t>
    </rPh>
    <rPh sb="162" eb="163">
      <t>ネン</t>
    </rPh>
    <rPh sb="165" eb="167">
      <t>レイワ</t>
    </rPh>
    <rPh sb="167" eb="169">
      <t>ガンネン</t>
    </rPh>
    <rPh sb="171" eb="174">
      <t>シュウエキテキ</t>
    </rPh>
    <rPh sb="174" eb="176">
      <t>シュウシ</t>
    </rPh>
    <rPh sb="176" eb="178">
      <t>ヒリツ</t>
    </rPh>
    <rPh sb="179" eb="186">
      <t>エイギョウテキシュウシヒリツ</t>
    </rPh>
    <rPh sb="194" eb="195">
      <t>コ</t>
    </rPh>
    <rPh sb="197" eb="199">
      <t>スイイ</t>
    </rPh>
    <rPh sb="204" eb="206">
      <t>ケイエイ</t>
    </rPh>
    <rPh sb="206" eb="208">
      <t>ジョウキョウ</t>
    </rPh>
    <rPh sb="209" eb="211">
      <t>リョウコウ</t>
    </rPh>
    <rPh sb="212" eb="21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</si>
</sst>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130.30000000000001</c:v>
                </c:pt>
                <c:pt idx="1">
                  <c:v>138.80000000000001</c:v>
                </c:pt>
                <c:pt idx="2">
                  <c:v>134.19999999999999</c:v>
                </c:pt>
                <c:pt idx="3">
                  <c:v>135.6</c:v>
                </c:pt>
                <c:pt idx="4">
                  <c:v>131.5</c:v>
                </c:pt>
              </c:numCache>
            </c:numRef>
          </c:val>
          <c:extLst>
            <c:ext xmlns:c16="http://schemas.microsoft.com/office/drawing/2014/chart" uri="{C3380CC4-5D6E-409C-BE32-E72D297353CC}">
              <c16:uniqueId val="{00000000-C628-4B3D-A7A9-A14893BE7A79}"/>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C628-4B3D-A7A9-A14893BE7A7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628-4B3D-A7A9-A14893BE7A79}"/>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130</c:v>
                </c:pt>
                <c:pt idx="1">
                  <c:v>138.69999999999999</c:v>
                </c:pt>
                <c:pt idx="2">
                  <c:v>134.1</c:v>
                </c:pt>
                <c:pt idx="3">
                  <c:v>135.5</c:v>
                </c:pt>
                <c:pt idx="4">
                  <c:v>131.4</c:v>
                </c:pt>
              </c:numCache>
            </c:numRef>
          </c:val>
          <c:extLst>
            <c:ext xmlns:c16="http://schemas.microsoft.com/office/drawing/2014/chart" uri="{C3380CC4-5D6E-409C-BE32-E72D297353CC}">
              <c16:uniqueId val="{00000000-5AF1-4C8A-909A-BE17277DBA6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5AF1-4C8A-909A-BE17277DBA6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AF1-4C8A-909A-BE17277DBA6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F-4DF2-9063-A97D10433C9E}"/>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F-4DF2-9063-A97D10433C9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CFF-4DF2-9063-A97D10433C9E}"/>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29778.5</c:v>
                </c:pt>
                <c:pt idx="1">
                  <c:v>28020.2</c:v>
                </c:pt>
                <c:pt idx="2">
                  <c:v>28994.400000000001</c:v>
                </c:pt>
                <c:pt idx="3">
                  <c:v>28697.7</c:v>
                </c:pt>
                <c:pt idx="4">
                  <c:v>29755.8</c:v>
                </c:pt>
              </c:numCache>
            </c:numRef>
          </c:val>
          <c:extLst>
            <c:ext xmlns:c16="http://schemas.microsoft.com/office/drawing/2014/chart" uri="{C3380CC4-5D6E-409C-BE32-E72D297353CC}">
              <c16:uniqueId val="{00000000-1BB1-4FB0-B349-56DA6A6F7823}"/>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1BB1-4FB0-B349-56DA6A6F7823}"/>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24577</c:v>
                </c:pt>
                <c:pt idx="1">
                  <c:v>34982</c:v>
                </c:pt>
                <c:pt idx="2">
                  <c:v>32098</c:v>
                </c:pt>
                <c:pt idx="3">
                  <c:v>33053</c:v>
                </c:pt>
                <c:pt idx="4">
                  <c:v>29167</c:v>
                </c:pt>
              </c:numCache>
            </c:numRef>
          </c:val>
          <c:extLst>
            <c:ext xmlns:c16="http://schemas.microsoft.com/office/drawing/2014/chart" uri="{C3380CC4-5D6E-409C-BE32-E72D297353CC}">
              <c16:uniqueId val="{00000000-76A4-4835-AC5A-888540CA4D43}"/>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76A4-4835-AC5A-888540CA4D43}"/>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12.4</c:v>
                </c:pt>
                <c:pt idx="1">
                  <c:v>14.4</c:v>
                </c:pt>
                <c:pt idx="2">
                  <c:v>14.5</c:v>
                </c:pt>
                <c:pt idx="3">
                  <c:v>14.5</c:v>
                </c:pt>
                <c:pt idx="4">
                  <c:v>13.9</c:v>
                </c:pt>
              </c:numCache>
            </c:numRef>
          </c:val>
          <c:extLst>
            <c:ext xmlns:c16="http://schemas.microsoft.com/office/drawing/2014/chart" uri="{C3380CC4-5D6E-409C-BE32-E72D297353CC}">
              <c16:uniqueId val="{00000000-9119-4D4F-AE3C-67CF415CE07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9119-4D4F-AE3C-67CF415CE07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34-4D89-945B-37B1D08326B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1834-4D89-945B-37B1D08326B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AA6-4F3E-BC6C-69B6A6087B8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6AA6-4F3E-BC6C-69B6A6087B8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1-4D6F-850C-7117D2A04926}"/>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1-4D6F-850C-7117D2A04926}"/>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E5-4449-B6BC-CC08C11AC342}"/>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8FE5-4449-B6BC-CC08C11AC342}"/>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2-4C4C-BFF4-D74B481E6AC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2-4C4C-BFF4-D74B481E6AC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3-4229-AFC4-9572B51D83F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3-4229-AFC4-9572B51D83F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2-4FEE-98F2-8E6EFD47617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2-4FEE-98F2-8E6EFD47617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2-4D92-81A9-E2175085B39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2-4D92-81A9-E2175085B39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F-4A30-AB6D-F93E9245226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F-4A30-AB6D-F93E9245226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3-4266-9759-93C68824AA38}"/>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3-4266-9759-93C68824AA38}"/>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7-4979-92DD-641991DBFB21}"/>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7-4979-92DD-641991DBFB21}"/>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7-4701-AF2C-3EA6E0D0266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7-4701-AF2C-3EA6E0D0266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2-4E69-9CBB-0C6085270BA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2-4E69-9CBB-0C6085270BA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6-4967-8FF5-6A51915F8A6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6-4967-8FF5-6A51915F8A6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C-4941-A522-A75AF2A4D13A}"/>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C-4941-A522-A75AF2A4D13A}"/>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3-4D79-BD5E-AC31A822486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3-4D79-BD5E-AC31A822486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8-4617-91A2-714230704B1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8-4617-91A2-714230704B1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C-4998-AE38-2A29FC42AAA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C-4998-AE38-2A29FC42AAA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7-4227-919F-3A752D4F9AD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7-4227-919F-3A752D4F9AD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12.4</c:v>
                </c:pt>
                <c:pt idx="1">
                  <c:v>14.4</c:v>
                </c:pt>
                <c:pt idx="2">
                  <c:v>14.5</c:v>
                </c:pt>
                <c:pt idx="3">
                  <c:v>14.5</c:v>
                </c:pt>
                <c:pt idx="4">
                  <c:v>13.9</c:v>
                </c:pt>
              </c:numCache>
            </c:numRef>
          </c:val>
          <c:extLst>
            <c:ext xmlns:c16="http://schemas.microsoft.com/office/drawing/2014/chart" uri="{C3380CC4-5D6E-409C-BE32-E72D297353CC}">
              <c16:uniqueId val="{00000000-54D2-45D1-94F9-9DB3F0986053}"/>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54D2-45D1-94F9-9DB3F0986053}"/>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5FF-4DCC-A3D6-EDBBAFEF378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25FF-4DCC-A3D6-EDBBAFEF378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B13-4C6F-9E18-27DA63DB8C0F}"/>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BB13-4C6F-9E18-27DA63DB8C0F}"/>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9-4692-979B-48C0EE2C39E5}"/>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9-4692-979B-48C0EE2C39E5}"/>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B0-408D-BA7B-8DB219B58D32}"/>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A9B0-408D-BA7B-8DB219B58D32}"/>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709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709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709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709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709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629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650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677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687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666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629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650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677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687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666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629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650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677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687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666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629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650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677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687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666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629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650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677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687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666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1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1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1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1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1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1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1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1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1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1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1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1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165"/>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166"/>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167"/>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168"/>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169"/>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170"/>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171"/>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172"/>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173"/>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174"/>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175"/>
                </a:ext>
              </a:extLst>
            </xdr:cNvPicPr>
          </xdr:nvPicPr>
          <xdr:blipFill>
            <a:blip xmlns:r="http://schemas.openxmlformats.org/officeDocument/2006/relationships" r:embed="rId4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176"/>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177"/>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178"/>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179"/>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180"/>
                </a:ext>
              </a:extLst>
            </xdr:cNvPicPr>
          </xdr:nvPicPr>
          <xdr:blipFill>
            <a:blip xmlns:r="http://schemas.openxmlformats.org/officeDocument/2006/relationships" r:embed="rId4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18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182"/>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183"/>
                </a:ext>
              </a:extLst>
            </xdr:cNvPicPr>
          </xdr:nvPicPr>
          <xdr:blipFill>
            <a:blip xmlns:r="http://schemas.openxmlformats.org/officeDocument/2006/relationships" r:embed="rId4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184"/>
                </a:ext>
              </a:extLst>
            </xdr:cNvPicPr>
          </xdr:nvPicPr>
          <xdr:blipFill>
            <a:blip xmlns:r="http://schemas.openxmlformats.org/officeDocument/2006/relationships" r:embed="rId4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185"/>
                </a:ext>
              </a:extLst>
            </xdr:cNvPicPr>
          </xdr:nvPicPr>
          <xdr:blipFill>
            <a:blip xmlns:r="http://schemas.openxmlformats.org/officeDocument/2006/relationships" r:embed="rId4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186"/>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187"/>
                </a:ext>
              </a:extLst>
            </xdr:cNvPicPr>
          </xdr:nvPicPr>
          <xdr:blipFill>
            <a:blip xmlns:r="http://schemas.openxmlformats.org/officeDocument/2006/relationships" r:embed="rId4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188"/>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189"/>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190"/>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191"/>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192"/>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193"/>
                </a:ext>
              </a:extLst>
            </xdr:cNvPicPr>
          </xdr:nvPicPr>
          <xdr:blipFill>
            <a:blip xmlns:r="http://schemas.openxmlformats.org/officeDocument/2006/relationships" r:embed="rId4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194"/>
                </a:ext>
              </a:extLst>
            </xdr:cNvPicPr>
          </xdr:nvPicPr>
          <xdr:blipFill>
            <a:blip xmlns:r="http://schemas.openxmlformats.org/officeDocument/2006/relationships" r:embed="rId4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195"/>
                </a:ext>
              </a:extLst>
            </xdr:cNvPicPr>
          </xdr:nvPicPr>
          <xdr:blipFill>
            <a:blip xmlns:r="http://schemas.openxmlformats.org/officeDocument/2006/relationships" r:embed="rId4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196"/>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97"/>
                </a:ext>
              </a:extLst>
            </xdr:cNvPicPr>
          </xdr:nvPicPr>
          <xdr:blipFill>
            <a:blip xmlns:r="http://schemas.openxmlformats.org/officeDocument/2006/relationships" r:embed="rId4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98"/>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199"/>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00"/>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Z1" zoomScale="70" zoomScaleNormal="70" workbookViewId="0">
      <selection activeCell="AS10" sqref="AS1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香川県　善通寺市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271</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52.5" customHeight="1" x14ac:dyDescent="0.15">
      <c r="A7" s="1"/>
      <c r="B7" s="167" t="str">
        <f>データ!Q6</f>
        <v>-</v>
      </c>
      <c r="C7" s="168"/>
      <c r="D7" s="168"/>
      <c r="E7" s="168"/>
      <c r="F7" s="169" t="s">
        <v>132</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2793</v>
      </c>
      <c r="G15" s="143"/>
      <c r="H15" s="143">
        <f>データ!AM6</f>
        <v>3220</v>
      </c>
      <c r="I15" s="143"/>
      <c r="J15" s="143">
        <f>データ!AN6</f>
        <v>3240</v>
      </c>
      <c r="K15" s="143"/>
      <c r="L15" s="143">
        <f>データ!AO6</f>
        <v>3239</v>
      </c>
      <c r="M15" s="143"/>
      <c r="N15" s="144">
        <f>データ!AP6</f>
        <v>3116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2793</v>
      </c>
      <c r="G16" s="146"/>
      <c r="H16" s="146">
        <f>データ!AR6</f>
        <v>3220</v>
      </c>
      <c r="I16" s="146"/>
      <c r="J16" s="146">
        <f>データ!AS6</f>
        <v>3240</v>
      </c>
      <c r="K16" s="146"/>
      <c r="L16" s="146">
        <f>データ!AT6</f>
        <v>3239</v>
      </c>
      <c r="M16" s="146"/>
      <c r="N16" s="138">
        <f>データ!AU6</f>
        <v>3116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112149</v>
      </c>
      <c r="J19" s="136"/>
      <c r="K19" s="136"/>
      <c r="L19" s="136">
        <f>データ!AX6</f>
        <v>112149</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270</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269</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（最大出力合計2,558kW）</v>
      </c>
      <c r="D123" s="5" t="str">
        <f>データ!EX9</f>
        <v>（最大出力合計-kW）</v>
      </c>
      <c r="E123" s="5" t="str">
        <f>データ!GW9</f>
        <v>（最大出力合計-kW）</v>
      </c>
      <c r="F123" s="5" t="str">
        <f>データ!IV9</f>
        <v>（最大出力合計-kW）</v>
      </c>
      <c r="G123" s="5" t="str">
        <f>データ!KU9</f>
        <v>（最大出力合計2,558kW）</v>
      </c>
    </row>
  </sheetData>
  <sheetProtection algorithmName="SHA-512" hashValue="VQCE6U3v6aDtPaIhB2Ct+panfHdFI7gN+1l+NSzRywNP5A+x9Xq3qRL2Jh3wglXPWtnwTQ0+sED5Tit3uxQi9g==" saltValue="K8Ru97zU47HzDJnm5SHMi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108" x14ac:dyDescent="0.15">
      <c r="A6" s="49" t="s">
        <v>119</v>
      </c>
      <c r="B6" s="67" t="str">
        <f>B7</f>
        <v>2019</v>
      </c>
      <c r="C6" s="67" t="str">
        <f t="shared" ref="C6:AX6" si="6">C7</f>
        <v>372048</v>
      </c>
      <c r="D6" s="67" t="str">
        <f t="shared" si="6"/>
        <v>47</v>
      </c>
      <c r="E6" s="67" t="str">
        <f t="shared" si="6"/>
        <v>04</v>
      </c>
      <c r="F6" s="67" t="str">
        <f t="shared" si="6"/>
        <v>0</v>
      </c>
      <c r="G6" s="67" t="str">
        <f t="shared" si="6"/>
        <v>000</v>
      </c>
      <c r="H6" s="67" t="str">
        <f t="shared" si="6"/>
        <v>香川県　善通寺市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令和16年6月30日/令和17年5月31日　ぜんつうじ太陽光発電所/ぜんつうじ大麻太陽光発電所</v>
      </c>
      <c r="S6" s="71" t="str">
        <f t="shared" si="6"/>
        <v>令和16年6月30日/令和17年5月31日　ぜんつうじ太陽光発電所/ぜんつうじ大麻太陽光発電所</v>
      </c>
      <c r="T6" s="67" t="str">
        <f t="shared" si="6"/>
        <v>無</v>
      </c>
      <c r="U6" s="71" t="str">
        <f t="shared" si="6"/>
        <v>四国電力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2793</v>
      </c>
      <c r="AM6" s="69">
        <f t="shared" si="6"/>
        <v>3220</v>
      </c>
      <c r="AN6" s="69">
        <f t="shared" si="6"/>
        <v>3240</v>
      </c>
      <c r="AO6" s="69">
        <f t="shared" si="6"/>
        <v>3239</v>
      </c>
      <c r="AP6" s="69">
        <f t="shared" si="6"/>
        <v>3116</v>
      </c>
      <c r="AQ6" s="69">
        <f t="shared" si="6"/>
        <v>2793</v>
      </c>
      <c r="AR6" s="69">
        <f t="shared" si="6"/>
        <v>3220</v>
      </c>
      <c r="AS6" s="69">
        <f t="shared" si="6"/>
        <v>3240</v>
      </c>
      <c r="AT6" s="69">
        <f t="shared" si="6"/>
        <v>3239</v>
      </c>
      <c r="AU6" s="69">
        <f t="shared" si="6"/>
        <v>3116</v>
      </c>
      <c r="AV6" s="69" t="str">
        <f t="shared" si="6"/>
        <v>-</v>
      </c>
      <c r="AW6" s="69">
        <f t="shared" si="6"/>
        <v>112149</v>
      </c>
      <c r="AX6" s="69">
        <f t="shared" si="6"/>
        <v>112149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08"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2</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2793</v>
      </c>
      <c r="AM7" s="80">
        <v>3220</v>
      </c>
      <c r="AN7" s="80">
        <v>3240</v>
      </c>
      <c r="AO7" s="80">
        <v>3239</v>
      </c>
      <c r="AP7" s="80">
        <v>3116</v>
      </c>
      <c r="AQ7" s="80">
        <v>2793</v>
      </c>
      <c r="AR7" s="80">
        <v>3220</v>
      </c>
      <c r="AS7" s="80">
        <v>3240</v>
      </c>
      <c r="AT7" s="80">
        <v>3239</v>
      </c>
      <c r="AU7" s="80">
        <v>3116</v>
      </c>
      <c r="AV7" s="80" t="s">
        <v>131</v>
      </c>
      <c r="AW7" s="80">
        <v>112149</v>
      </c>
      <c r="AX7" s="80">
        <v>112149</v>
      </c>
      <c r="AY7" s="83">
        <v>130.30000000000001</v>
      </c>
      <c r="AZ7" s="83">
        <v>138.80000000000001</v>
      </c>
      <c r="BA7" s="83">
        <v>134.19999999999999</v>
      </c>
      <c r="BB7" s="83">
        <v>135.6</v>
      </c>
      <c r="BC7" s="83">
        <v>131.5</v>
      </c>
      <c r="BD7" s="83">
        <v>118.8</v>
      </c>
      <c r="BE7" s="83">
        <v>88.8</v>
      </c>
      <c r="BF7" s="83">
        <v>121.3</v>
      </c>
      <c r="BG7" s="83">
        <v>123.2</v>
      </c>
      <c r="BH7" s="83">
        <v>134.69999999999999</v>
      </c>
      <c r="BI7" s="83">
        <v>100</v>
      </c>
      <c r="BJ7" s="83">
        <v>130</v>
      </c>
      <c r="BK7" s="83">
        <v>138.69999999999999</v>
      </c>
      <c r="BL7" s="83">
        <v>134.1</v>
      </c>
      <c r="BM7" s="83">
        <v>135.5</v>
      </c>
      <c r="BN7" s="83">
        <v>131.4</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29778.5</v>
      </c>
      <c r="CG7" s="83">
        <v>28020.2</v>
      </c>
      <c r="CH7" s="83">
        <v>28994.400000000001</v>
      </c>
      <c r="CI7" s="83">
        <v>28697.7</v>
      </c>
      <c r="CJ7" s="83">
        <v>29755.8</v>
      </c>
      <c r="CK7" s="83">
        <v>18815.8</v>
      </c>
      <c r="CL7" s="83">
        <v>22847.9</v>
      </c>
      <c r="CM7" s="83">
        <v>19199</v>
      </c>
      <c r="CN7" s="83">
        <v>19830.400000000001</v>
      </c>
      <c r="CO7" s="83">
        <v>19066.3</v>
      </c>
      <c r="CP7" s="80">
        <v>24577</v>
      </c>
      <c r="CQ7" s="80">
        <v>34982</v>
      </c>
      <c r="CR7" s="80">
        <v>32098</v>
      </c>
      <c r="CS7" s="80">
        <v>33053</v>
      </c>
      <c r="CT7" s="80">
        <v>29167</v>
      </c>
      <c r="CU7" s="80">
        <v>37685</v>
      </c>
      <c r="CV7" s="80">
        <v>2390</v>
      </c>
      <c r="CW7" s="80">
        <v>32739</v>
      </c>
      <c r="CX7" s="80">
        <v>34140</v>
      </c>
      <c r="CY7" s="80">
        <v>33434</v>
      </c>
      <c r="CZ7" s="80">
        <v>2558</v>
      </c>
      <c r="DA7" s="83">
        <v>12.4</v>
      </c>
      <c r="DB7" s="83">
        <v>14.4</v>
      </c>
      <c r="DC7" s="83">
        <v>14.5</v>
      </c>
      <c r="DD7" s="83">
        <v>14.5</v>
      </c>
      <c r="DE7" s="83">
        <v>13.9</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2558</v>
      </c>
      <c r="KW7" s="83">
        <v>12.4</v>
      </c>
      <c r="KX7" s="83">
        <v>14.4</v>
      </c>
      <c r="KY7" s="83">
        <v>14.5</v>
      </c>
      <c r="KZ7" s="83">
        <v>14.5</v>
      </c>
      <c r="LA7" s="83">
        <v>13.9</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（最大出力合計2,558kW）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（最大出力合計2,558kW）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130.30000000000001</v>
      </c>
      <c r="AZ11" s="95">
        <f>AZ7</f>
        <v>138.80000000000001</v>
      </c>
      <c r="BA11" s="95">
        <f>BA7</f>
        <v>134.19999999999999</v>
      </c>
      <c r="BB11" s="95">
        <f>BB7</f>
        <v>135.6</v>
      </c>
      <c r="BC11" s="95">
        <f>BC7</f>
        <v>131.5</v>
      </c>
      <c r="BD11" s="84"/>
      <c r="BE11" s="84"/>
      <c r="BF11" s="84"/>
      <c r="BG11" s="84"/>
      <c r="BH11" s="84"/>
      <c r="BI11" s="94" t="s">
        <v>144</v>
      </c>
      <c r="BJ11" s="95">
        <f>BJ7</f>
        <v>130</v>
      </c>
      <c r="BK11" s="95">
        <f>BK7</f>
        <v>138.69999999999999</v>
      </c>
      <c r="BL11" s="95">
        <f>BL7</f>
        <v>134.1</v>
      </c>
      <c r="BM11" s="95">
        <f>BM7</f>
        <v>135.5</v>
      </c>
      <c r="BN11" s="95">
        <f>BN7</f>
        <v>131.4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29778.5</v>
      </c>
      <c r="CG11" s="95">
        <f>CG7</f>
        <v>28020.2</v>
      </c>
      <c r="CH11" s="95">
        <f>CH7</f>
        <v>28994.400000000001</v>
      </c>
      <c r="CI11" s="95">
        <f>CI7</f>
        <v>28697.7</v>
      </c>
      <c r="CJ11" s="95">
        <f>CJ7</f>
        <v>29755.8</v>
      </c>
      <c r="CK11" s="84"/>
      <c r="CL11" s="84"/>
      <c r="CM11" s="84"/>
      <c r="CN11" s="84"/>
      <c r="CO11" s="94" t="s">
        <v>144</v>
      </c>
      <c r="CP11" s="96">
        <f>CP7</f>
        <v>24577</v>
      </c>
      <c r="CQ11" s="96">
        <f>CQ7</f>
        <v>34982</v>
      </c>
      <c r="CR11" s="96">
        <f>CR7</f>
        <v>32098</v>
      </c>
      <c r="CS11" s="96">
        <f>CS7</f>
        <v>33053</v>
      </c>
      <c r="CT11" s="96">
        <f>CT7</f>
        <v>29167</v>
      </c>
      <c r="CU11" s="84"/>
      <c r="CV11" s="84"/>
      <c r="CW11" s="84"/>
      <c r="CX11" s="84"/>
      <c r="CY11" s="84"/>
      <c r="CZ11" s="94" t="s">
        <v>145</v>
      </c>
      <c r="DA11" s="95">
        <f>DA7</f>
        <v>12.4</v>
      </c>
      <c r="DB11" s="95">
        <f>DB7</f>
        <v>14.4</v>
      </c>
      <c r="DC11" s="95">
        <f>DC7</f>
        <v>14.5</v>
      </c>
      <c r="DD11" s="95">
        <f>DD7</f>
        <v>14.5</v>
      </c>
      <c r="DE11" s="95">
        <f>DE7</f>
        <v>13.9</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147</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147</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12.4</v>
      </c>
      <c r="KX11" s="95">
        <f>KX7</f>
        <v>14.4</v>
      </c>
      <c r="KY11" s="95">
        <f>KY7</f>
        <v>14.5</v>
      </c>
      <c r="KZ11" s="95">
        <f>KZ7</f>
        <v>14.5</v>
      </c>
      <c r="LA11" s="95">
        <f>LA7</f>
        <v>13.9</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118.8</v>
      </c>
      <c r="AZ12" s="95">
        <f>BE7</f>
        <v>88.8</v>
      </c>
      <c r="BA12" s="95">
        <f>BF7</f>
        <v>121.3</v>
      </c>
      <c r="BB12" s="95">
        <f>BG7</f>
        <v>123.2</v>
      </c>
      <c r="BC12" s="95">
        <f>BH7</f>
        <v>134.69999999999999</v>
      </c>
      <c r="BD12" s="84"/>
      <c r="BE12" s="84"/>
      <c r="BF12" s="84"/>
      <c r="BG12" s="84"/>
      <c r="BH12" s="84"/>
      <c r="BI12" s="94" t="s">
        <v>149</v>
      </c>
      <c r="BJ12" s="95">
        <f>BO7</f>
        <v>255.4</v>
      </c>
      <c r="BK12" s="95">
        <f>BP7</f>
        <v>269.8</v>
      </c>
      <c r="BL12" s="95">
        <f>BQ7</f>
        <v>247.9</v>
      </c>
      <c r="BM12" s="95">
        <f>BR7</f>
        <v>240.1</v>
      </c>
      <c r="BN12" s="95">
        <f>BS7</f>
        <v>255.5</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f>CK7</f>
        <v>18815.8</v>
      </c>
      <c r="CG12" s="95">
        <f>CL7</f>
        <v>22847.9</v>
      </c>
      <c r="CH12" s="95">
        <f>CM7</f>
        <v>19199</v>
      </c>
      <c r="CI12" s="95">
        <f>CN7</f>
        <v>19830.400000000001</v>
      </c>
      <c r="CJ12" s="95">
        <f>CO7</f>
        <v>19066.3</v>
      </c>
      <c r="CK12" s="84"/>
      <c r="CL12" s="84"/>
      <c r="CM12" s="84"/>
      <c r="CN12" s="84"/>
      <c r="CO12" s="94" t="s">
        <v>149</v>
      </c>
      <c r="CP12" s="96">
        <f>CU7</f>
        <v>37685</v>
      </c>
      <c r="CQ12" s="96">
        <f>CV7</f>
        <v>2390</v>
      </c>
      <c r="CR12" s="96">
        <f>CW7</f>
        <v>32739</v>
      </c>
      <c r="CS12" s="96">
        <f>CX7</f>
        <v>34140</v>
      </c>
      <c r="CT12" s="96">
        <f>CY7</f>
        <v>33434</v>
      </c>
      <c r="CU12" s="84"/>
      <c r="CV12" s="84"/>
      <c r="CW12" s="84"/>
      <c r="CX12" s="84"/>
      <c r="CY12" s="84"/>
      <c r="CZ12" s="94" t="s">
        <v>149</v>
      </c>
      <c r="DA12" s="95">
        <f>DF7</f>
        <v>32.4</v>
      </c>
      <c r="DB12" s="95">
        <f>DG7</f>
        <v>36.4</v>
      </c>
      <c r="DC12" s="95">
        <f>DH7</f>
        <v>31.6</v>
      </c>
      <c r="DD12" s="95">
        <f>DI7</f>
        <v>31.6</v>
      </c>
      <c r="DE12" s="95">
        <f>DJ7</f>
        <v>30.1</v>
      </c>
      <c r="DF12" s="84"/>
      <c r="DG12" s="84"/>
      <c r="DH12" s="84"/>
      <c r="DI12" s="84"/>
      <c r="DJ12" s="94" t="s">
        <v>149</v>
      </c>
      <c r="DK12" s="95">
        <f>DP7</f>
        <v>10.1</v>
      </c>
      <c r="DL12" s="95">
        <f>DQ7</f>
        <v>8.3000000000000007</v>
      </c>
      <c r="DM12" s="95">
        <f>DR7</f>
        <v>7.1</v>
      </c>
      <c r="DN12" s="95">
        <f>DS7</f>
        <v>7.3</v>
      </c>
      <c r="DO12" s="95">
        <f>DT7</f>
        <v>5.4</v>
      </c>
      <c r="DP12" s="84"/>
      <c r="DQ12" s="84"/>
      <c r="DR12" s="84"/>
      <c r="DS12" s="84"/>
      <c r="DT12" s="94" t="s">
        <v>149</v>
      </c>
      <c r="DU12" s="95">
        <f>DZ7</f>
        <v>106.3</v>
      </c>
      <c r="DV12" s="95">
        <f>EA7</f>
        <v>110.5</v>
      </c>
      <c r="DW12" s="95">
        <f>EB7</f>
        <v>156.5</v>
      </c>
      <c r="DX12" s="95">
        <f>EC7</f>
        <v>157.6</v>
      </c>
      <c r="DY12" s="95">
        <f>ED7</f>
        <v>173.7</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71</v>
      </c>
      <c r="EP12" s="95">
        <f>EU7</f>
        <v>74.2</v>
      </c>
      <c r="EQ12" s="95">
        <f>EV7</f>
        <v>86.8</v>
      </c>
      <c r="ER12" s="95">
        <f>EW7</f>
        <v>82.8</v>
      </c>
      <c r="ES12" s="95">
        <f>EX7</f>
        <v>82.6</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f>IF($KW$8,LB7,"-")</f>
        <v>12</v>
      </c>
      <c r="KX12" s="95">
        <f>IF($KW$8,LC7,"-")</f>
        <v>14.5</v>
      </c>
      <c r="KY12" s="95">
        <f>IF($KW$8,LD7,"-")</f>
        <v>14.9</v>
      </c>
      <c r="KZ12" s="95">
        <f>IF($KW$8,LE7,"-")</f>
        <v>15.3</v>
      </c>
      <c r="LA12" s="95">
        <f>IF($KW$8,LF7,"-")</f>
        <v>14.9</v>
      </c>
      <c r="LB12" s="84"/>
      <c r="LC12" s="84"/>
      <c r="LD12" s="84"/>
      <c r="LE12" s="84"/>
      <c r="LF12" s="94" t="s">
        <v>149</v>
      </c>
      <c r="LG12" s="95">
        <f>IF($LG$8,LL7,"-")</f>
        <v>0.3</v>
      </c>
      <c r="LH12" s="95">
        <f>IF($LG$8,LM7,"-")</f>
        <v>0.3</v>
      </c>
      <c r="LI12" s="95">
        <f>IF($LG$8,LN7,"-")</f>
        <v>0.3</v>
      </c>
      <c r="LJ12" s="95">
        <f>IF($LG$8,LO7,"-")</f>
        <v>0.7</v>
      </c>
      <c r="LK12" s="95">
        <f>IF($LG$8,LP7,"-")</f>
        <v>0.4</v>
      </c>
      <c r="LL12" s="84"/>
      <c r="LM12" s="84"/>
      <c r="LN12" s="84"/>
      <c r="LO12" s="84"/>
      <c r="LP12" s="94" t="s">
        <v>149</v>
      </c>
      <c r="LQ12" s="95">
        <f>IF($LQ$8,LV7,"-")</f>
        <v>207.5</v>
      </c>
      <c r="LR12" s="95">
        <f>IF($LQ$8,LW7,"-")</f>
        <v>189.5</v>
      </c>
      <c r="LS12" s="95">
        <f>IF($LQ$8,LX7,"-")</f>
        <v>172</v>
      </c>
      <c r="LT12" s="95">
        <f>IF($LQ$8,LY7,"-")</f>
        <v>151.69999999999999</v>
      </c>
      <c r="LU12" s="95">
        <f>IF($LQ$8,LZ7,"-")</f>
        <v>138.1</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149</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206" t="s">
        <v>154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130.30000000000001</v>
      </c>
      <c r="AZ17" s="106">
        <f t="shared" ref="AZ17:BC17" si="9">IF(AZ7="-",NA(),AZ7)</f>
        <v>138.80000000000001</v>
      </c>
      <c r="BA17" s="106">
        <f t="shared" si="9"/>
        <v>134.19999999999999</v>
      </c>
      <c r="BB17" s="106">
        <f t="shared" si="9"/>
        <v>135.6</v>
      </c>
      <c r="BC17" s="106">
        <f t="shared" si="9"/>
        <v>131.5</v>
      </c>
      <c r="BD17" s="100"/>
      <c r="BE17" s="100"/>
      <c r="BF17" s="100"/>
      <c r="BG17" s="100"/>
      <c r="BH17" s="100"/>
      <c r="BI17" s="105" t="s">
        <v>165</v>
      </c>
      <c r="BJ17" s="106">
        <f>IF(BJ7="-",NA(),BJ7)</f>
        <v>130</v>
      </c>
      <c r="BK17" s="106">
        <f t="shared" ref="BK17:BN17" si="10">IF(BK7="-",NA(),BK7)</f>
        <v>138.69999999999999</v>
      </c>
      <c r="BL17" s="106">
        <f t="shared" si="10"/>
        <v>134.1</v>
      </c>
      <c r="BM17" s="106">
        <f t="shared" si="10"/>
        <v>135.5</v>
      </c>
      <c r="BN17" s="106">
        <f t="shared" si="10"/>
        <v>131.4</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f>IF(CF7="-",NA(),CF7)</f>
        <v>29778.5</v>
      </c>
      <c r="CG17" s="106">
        <f t="shared" ref="CG17:CJ17" si="12">IF(CG7="-",NA(),CG7)</f>
        <v>28020.2</v>
      </c>
      <c r="CH17" s="106">
        <f t="shared" si="12"/>
        <v>28994.400000000001</v>
      </c>
      <c r="CI17" s="106">
        <f t="shared" si="12"/>
        <v>28697.7</v>
      </c>
      <c r="CJ17" s="106">
        <f t="shared" si="12"/>
        <v>29755.8</v>
      </c>
      <c r="CK17" s="100"/>
      <c r="CL17" s="100"/>
      <c r="CM17" s="100"/>
      <c r="CN17" s="100"/>
      <c r="CO17" s="105" t="s">
        <v>165</v>
      </c>
      <c r="CP17" s="107">
        <f>IF(CP7="-",NA(),CP7)</f>
        <v>24577</v>
      </c>
      <c r="CQ17" s="107">
        <f t="shared" ref="CQ17:CT17" si="13">IF(CQ7="-",NA(),CQ7)</f>
        <v>34982</v>
      </c>
      <c r="CR17" s="107">
        <f t="shared" si="13"/>
        <v>32098</v>
      </c>
      <c r="CS17" s="107">
        <f t="shared" si="13"/>
        <v>33053</v>
      </c>
      <c r="CT17" s="107">
        <f t="shared" si="13"/>
        <v>29167</v>
      </c>
      <c r="CU17" s="100"/>
      <c r="CV17" s="100"/>
      <c r="CW17" s="100"/>
      <c r="CX17" s="100"/>
      <c r="CY17" s="100"/>
      <c r="CZ17" s="105" t="s">
        <v>165</v>
      </c>
      <c r="DA17" s="106">
        <f>IF(DA7="-",NA(),DA7)</f>
        <v>12.4</v>
      </c>
      <c r="DB17" s="106">
        <f t="shared" ref="DB17:DE17" si="14">IF(DB7="-",NA(),DB7)</f>
        <v>14.4</v>
      </c>
      <c r="DC17" s="106">
        <f t="shared" si="14"/>
        <v>14.5</v>
      </c>
      <c r="DD17" s="106">
        <f t="shared" si="14"/>
        <v>14.5</v>
      </c>
      <c r="DE17" s="106">
        <f t="shared" si="14"/>
        <v>13.9</v>
      </c>
      <c r="DF17" s="100"/>
      <c r="DG17" s="100"/>
      <c r="DH17" s="100"/>
      <c r="DI17" s="100"/>
      <c r="DJ17" s="105" t="s">
        <v>165</v>
      </c>
      <c r="DK17" s="106">
        <f>IF(DK7="-",NA(),DK7)</f>
        <v>0</v>
      </c>
      <c r="DL17" s="106">
        <f t="shared" ref="DL17:DO17" si="15">IF(DL7="-",NA(),DL7)</f>
        <v>0</v>
      </c>
      <c r="DM17" s="106">
        <f t="shared" si="15"/>
        <v>0</v>
      </c>
      <c r="DN17" s="106">
        <f t="shared" si="15"/>
        <v>0</v>
      </c>
      <c r="DO17" s="106">
        <f t="shared" si="15"/>
        <v>0</v>
      </c>
      <c r="DP17" s="100"/>
      <c r="DQ17" s="100"/>
      <c r="DR17" s="100"/>
      <c r="DS17" s="100"/>
      <c r="DT17" s="105" t="s">
        <v>165</v>
      </c>
      <c r="DU17" s="106">
        <f>IF(DU7="-",NA(),DU7)</f>
        <v>0</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f>IF(KW7="-",NA(),KW7)</f>
        <v>12.4</v>
      </c>
      <c r="KX17" s="106">
        <f t="shared" ref="KX17:LA17" si="34">IF(KX7="-",NA(),KX7)</f>
        <v>14.4</v>
      </c>
      <c r="KY17" s="106">
        <f t="shared" si="34"/>
        <v>14.5</v>
      </c>
      <c r="KZ17" s="106">
        <f t="shared" si="34"/>
        <v>14.5</v>
      </c>
      <c r="LA17" s="106">
        <f t="shared" si="34"/>
        <v>13.9</v>
      </c>
      <c r="LB17" s="100"/>
      <c r="LC17" s="100"/>
      <c r="LD17" s="100"/>
      <c r="LE17" s="100"/>
      <c r="LF17" s="105" t="s">
        <v>165</v>
      </c>
      <c r="LG17" s="106">
        <f>IF(LG7="-",NA(),LG7)</f>
        <v>0</v>
      </c>
      <c r="LH17" s="106">
        <f t="shared" ref="LH17:LK17" si="35">IF(LH7="-",NA(),LH7)</f>
        <v>0</v>
      </c>
      <c r="LI17" s="106">
        <f t="shared" si="35"/>
        <v>0</v>
      </c>
      <c r="LJ17" s="106">
        <f t="shared" si="35"/>
        <v>0</v>
      </c>
      <c r="LK17" s="106">
        <f t="shared" si="35"/>
        <v>0</v>
      </c>
      <c r="LL17" s="100"/>
      <c r="LM17" s="100"/>
      <c r="LN17" s="100"/>
      <c r="LO17" s="100"/>
      <c r="LP17" s="105" t="s">
        <v>165</v>
      </c>
      <c r="LQ17" s="106">
        <f>IF(LQ7="-",NA(),LQ7)</f>
        <v>0</v>
      </c>
      <c r="LR17" s="106">
        <f t="shared" ref="LR17:LU17" si="36">IF(LR7="-",NA(),LR7)</f>
        <v>0</v>
      </c>
      <c r="LS17" s="106">
        <f t="shared" si="36"/>
        <v>0</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167</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167</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167</v>
      </c>
      <c r="DA18" s="106">
        <f>IF(DF7="-",NA(),DF7)</f>
        <v>32.4</v>
      </c>
      <c r="DB18" s="106">
        <f t="shared" ref="DB18:DE18" si="44">IF(DG7="-",NA(),DG7)</f>
        <v>36.4</v>
      </c>
      <c r="DC18" s="106">
        <f t="shared" si="44"/>
        <v>31.6</v>
      </c>
      <c r="DD18" s="106">
        <f t="shared" si="44"/>
        <v>31.6</v>
      </c>
      <c r="DE18" s="106">
        <f t="shared" si="44"/>
        <v>30.1</v>
      </c>
      <c r="DF18" s="100"/>
      <c r="DG18" s="100"/>
      <c r="DH18" s="100"/>
      <c r="DI18" s="100"/>
      <c r="DJ18" s="105" t="s">
        <v>167</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167</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167</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167</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7" t="s">
        <v>172</v>
      </c>
      <c r="F22" s="198"/>
      <c r="G22" s="198"/>
      <c r="H22" s="198"/>
      <c r="I22" s="199"/>
    </row>
    <row r="23" spans="1:374" x14ac:dyDescent="0.15">
      <c r="A23" s="97">
        <f t="shared" si="7"/>
        <v>9</v>
      </c>
      <c r="B23" s="196" t="s">
        <v>173</v>
      </c>
      <c r="C23" s="196"/>
      <c r="D23" s="100"/>
      <c r="E23" s="200"/>
      <c r="F23" s="201"/>
      <c r="G23" s="201"/>
      <c r="H23" s="201"/>
      <c r="I23" s="202"/>
    </row>
    <row r="24" spans="1:374" x14ac:dyDescent="0.15">
      <c r="A24" s="97">
        <f t="shared" si="7"/>
        <v>10</v>
      </c>
      <c r="B24" s="196" t="s">
        <v>174</v>
      </c>
      <c r="C24" s="196"/>
      <c r="D24" s="100"/>
      <c r="E24" s="200"/>
      <c r="F24" s="201"/>
      <c r="G24" s="201"/>
      <c r="H24" s="201"/>
      <c r="I24" s="202"/>
    </row>
    <row r="25" spans="1:374" x14ac:dyDescent="0.15">
      <c r="A25" s="97">
        <f t="shared" si="7"/>
        <v>11</v>
      </c>
      <c r="B25" s="196" t="s">
        <v>175</v>
      </c>
      <c r="C25" s="196"/>
      <c r="D25" s="100"/>
      <c r="E25" s="200"/>
      <c r="F25" s="201"/>
      <c r="G25" s="201"/>
      <c r="H25" s="201"/>
      <c r="I25" s="202"/>
    </row>
    <row r="26" spans="1:374" x14ac:dyDescent="0.15">
      <c r="A26" s="97">
        <f t="shared" si="7"/>
        <v>12</v>
      </c>
      <c r="B26" s="196" t="s">
        <v>176</v>
      </c>
      <c r="C26" s="196"/>
      <c r="D26" s="100"/>
      <c r="E26" s="200"/>
      <c r="F26" s="201"/>
      <c r="G26" s="201"/>
      <c r="H26" s="201"/>
      <c r="I26" s="202"/>
    </row>
    <row r="27" spans="1:374" x14ac:dyDescent="0.15">
      <c r="A27" s="97">
        <f t="shared" si="7"/>
        <v>13</v>
      </c>
      <c r="B27" s="196" t="s">
        <v>177</v>
      </c>
      <c r="C27" s="196"/>
      <c r="D27" s="100"/>
      <c r="E27" s="200"/>
      <c r="F27" s="201"/>
      <c r="G27" s="201"/>
      <c r="H27" s="201"/>
      <c r="I27" s="202"/>
    </row>
    <row r="28" spans="1:374" x14ac:dyDescent="0.15">
      <c r="A28" s="97">
        <f t="shared" si="7"/>
        <v>14</v>
      </c>
      <c r="B28" s="196" t="s">
        <v>178</v>
      </c>
      <c r="C28" s="196"/>
      <c r="D28" s="100"/>
      <c r="E28" s="200"/>
      <c r="F28" s="201"/>
      <c r="G28" s="201"/>
      <c r="H28" s="201"/>
      <c r="I28" s="202"/>
    </row>
    <row r="29" spans="1:374" x14ac:dyDescent="0.15">
      <c r="A29" s="97">
        <f t="shared" si="7"/>
        <v>15</v>
      </c>
      <c r="B29" s="196" t="s">
        <v>179</v>
      </c>
      <c r="C29" s="196"/>
      <c r="D29" s="100"/>
      <c r="E29" s="200"/>
      <c r="F29" s="201"/>
      <c r="G29" s="201"/>
      <c r="H29" s="201"/>
      <c r="I29" s="202"/>
    </row>
    <row r="30" spans="1:374" x14ac:dyDescent="0.15">
      <c r="A30" s="97">
        <f t="shared" si="7"/>
        <v>16</v>
      </c>
      <c r="B30" s="196" t="s">
        <v>180</v>
      </c>
      <c r="C30" s="196"/>
      <c r="D30" s="100"/>
      <c r="E30" s="200"/>
      <c r="F30" s="201"/>
      <c r="G30" s="201"/>
      <c r="H30" s="201"/>
      <c r="I30" s="202"/>
    </row>
    <row r="31" spans="1:374" x14ac:dyDescent="0.15">
      <c r="A31" s="97">
        <f t="shared" si="7"/>
        <v>17</v>
      </c>
      <c r="B31" s="196" t="s">
        <v>181</v>
      </c>
      <c r="C31" s="196"/>
      <c r="D31" s="100"/>
      <c r="E31" s="200"/>
      <c r="F31" s="201"/>
      <c r="G31" s="201"/>
      <c r="H31" s="201"/>
      <c r="I31" s="202"/>
    </row>
    <row r="32" spans="1:374" x14ac:dyDescent="0.15">
      <c r="A32" s="97">
        <f t="shared" si="7"/>
        <v>18</v>
      </c>
      <c r="B32" s="196" t="s">
        <v>182</v>
      </c>
      <c r="C32" s="196"/>
      <c r="D32" s="100"/>
      <c r="E32" s="200"/>
      <c r="F32" s="201"/>
      <c r="G32" s="201"/>
      <c r="H32" s="201"/>
      <c r="I32" s="202"/>
    </row>
    <row r="33" spans="1:16" x14ac:dyDescent="0.15">
      <c r="A33" s="97">
        <f t="shared" si="7"/>
        <v>19</v>
      </c>
      <c r="B33" s="196" t="s">
        <v>183</v>
      </c>
      <c r="C33" s="196"/>
      <c r="D33" s="100"/>
      <c r="E33" s="200"/>
      <c r="F33" s="201"/>
      <c r="G33" s="201"/>
      <c r="H33" s="201"/>
      <c r="I33" s="202"/>
    </row>
    <row r="34" spans="1:16" x14ac:dyDescent="0.15">
      <c r="A34" s="97">
        <f t="shared" si="7"/>
        <v>20</v>
      </c>
      <c r="B34" s="196" t="s">
        <v>184</v>
      </c>
      <c r="C34" s="196"/>
      <c r="D34" s="100"/>
      <c r="E34" s="200"/>
      <c r="F34" s="201"/>
      <c r="G34" s="201"/>
      <c r="H34" s="201"/>
      <c r="I34" s="202"/>
    </row>
    <row r="35" spans="1:16" ht="25.5" customHeight="1" x14ac:dyDescent="0.15">
      <c r="E35" s="203"/>
      <c r="F35" s="204"/>
      <c r="G35" s="204"/>
      <c r="H35" s="204"/>
      <c r="I35" s="205"/>
    </row>
    <row r="36" spans="1:16" x14ac:dyDescent="0.15">
      <c r="A36" t="s">
        <v>185</v>
      </c>
      <c r="B36" t="s">
        <v>186</v>
      </c>
    </row>
    <row r="37" spans="1:16" x14ac:dyDescent="0.15">
      <c r="A37" t="s">
        <v>187</v>
      </c>
      <c r="B37" t="s">
        <v>188</v>
      </c>
      <c r="L37" s="197" t="s">
        <v>172</v>
      </c>
      <c r="M37" s="198"/>
      <c r="N37" s="198"/>
      <c r="O37" s="198"/>
      <c r="P37" s="199"/>
    </row>
    <row r="38" spans="1:16" x14ac:dyDescent="0.15">
      <c r="A38" t="s">
        <v>189</v>
      </c>
      <c r="B38" t="s">
        <v>190</v>
      </c>
      <c r="L38" s="200"/>
      <c r="M38" s="201"/>
      <c r="N38" s="201"/>
      <c r="O38" s="201"/>
      <c r="P38" s="202"/>
    </row>
    <row r="39" spans="1:16" x14ac:dyDescent="0.15">
      <c r="A39" t="s">
        <v>191</v>
      </c>
      <c r="B39" t="s">
        <v>192</v>
      </c>
      <c r="L39" s="200"/>
      <c r="M39" s="201"/>
      <c r="N39" s="201"/>
      <c r="O39" s="201"/>
      <c r="P39" s="202"/>
    </row>
    <row r="40" spans="1:16" x14ac:dyDescent="0.15">
      <c r="A40" t="s">
        <v>193</v>
      </c>
      <c r="B40" t="s">
        <v>194</v>
      </c>
      <c r="L40" s="200"/>
      <c r="M40" s="201"/>
      <c r="N40" s="201"/>
      <c r="O40" s="201"/>
      <c r="P40" s="202"/>
    </row>
    <row r="41" spans="1:16" x14ac:dyDescent="0.15">
      <c r="A41" t="s">
        <v>195</v>
      </c>
      <c r="B41" t="s">
        <v>196</v>
      </c>
      <c r="L41" s="200"/>
      <c r="M41" s="201"/>
      <c r="N41" s="201"/>
      <c r="O41" s="201"/>
      <c r="P41" s="202"/>
    </row>
    <row r="42" spans="1:16" x14ac:dyDescent="0.15">
      <c r="A42" t="s">
        <v>197</v>
      </c>
      <c r="B42" t="s">
        <v>198</v>
      </c>
      <c r="L42" s="200"/>
      <c r="M42" s="201"/>
      <c r="N42" s="201"/>
      <c r="O42" s="201"/>
      <c r="P42" s="202"/>
    </row>
    <row r="43" spans="1:16" x14ac:dyDescent="0.15">
      <c r="A43" t="s">
        <v>199</v>
      </c>
      <c r="B43" t="s">
        <v>200</v>
      </c>
      <c r="L43" s="200"/>
      <c r="M43" s="201"/>
      <c r="N43" s="201"/>
      <c r="O43" s="201"/>
      <c r="P43" s="202"/>
    </row>
    <row r="44" spans="1:16" x14ac:dyDescent="0.15">
      <c r="A44" t="s">
        <v>201</v>
      </c>
      <c r="B44" t="s">
        <v>202</v>
      </c>
      <c r="L44" s="200"/>
      <c r="M44" s="201"/>
      <c r="N44" s="201"/>
      <c r="O44" s="201"/>
      <c r="P44" s="202"/>
    </row>
    <row r="45" spans="1:16" x14ac:dyDescent="0.15">
      <c r="A45" t="s">
        <v>203</v>
      </c>
      <c r="B45" t="s">
        <v>204</v>
      </c>
      <c r="L45" s="200"/>
      <c r="M45" s="201"/>
      <c r="N45" s="201"/>
      <c r="O45" s="201"/>
      <c r="P45" s="202"/>
    </row>
    <row r="46" spans="1:16" x14ac:dyDescent="0.15">
      <c r="A46" t="s">
        <v>205</v>
      </c>
      <c r="B46" t="s">
        <v>206</v>
      </c>
      <c r="L46" s="200"/>
      <c r="M46" s="201"/>
      <c r="N46" s="201"/>
      <c r="O46" s="201"/>
      <c r="P46" s="202"/>
    </row>
    <row r="47" spans="1:16" x14ac:dyDescent="0.15">
      <c r="A47" t="s">
        <v>207</v>
      </c>
      <c r="B47" t="s">
        <v>208</v>
      </c>
      <c r="L47" s="200"/>
      <c r="M47" s="201"/>
      <c r="N47" s="201"/>
      <c r="O47" s="201"/>
      <c r="P47" s="202"/>
    </row>
    <row r="48" spans="1:16" x14ac:dyDescent="0.15">
      <c r="A48" t="s">
        <v>209</v>
      </c>
      <c r="B48" t="s">
        <v>210</v>
      </c>
      <c r="L48" s="200"/>
      <c r="M48" s="201"/>
      <c r="N48" s="201"/>
      <c r="O48" s="201"/>
      <c r="P48" s="202"/>
    </row>
    <row r="49" spans="1:16" x14ac:dyDescent="0.15">
      <c r="A49" t="s">
        <v>211</v>
      </c>
      <c r="B49" t="s">
        <v>212</v>
      </c>
      <c r="L49" s="200"/>
      <c r="M49" s="201"/>
      <c r="N49" s="201"/>
      <c r="O49" s="201"/>
      <c r="P49" s="202"/>
    </row>
    <row r="50" spans="1:16" ht="26.25" customHeight="1" x14ac:dyDescent="0.15">
      <c r="A50" t="s">
        <v>213</v>
      </c>
      <c r="B50" t="s">
        <v>214</v>
      </c>
      <c r="L50" s="203"/>
      <c r="M50" s="204"/>
      <c r="N50" s="204"/>
      <c r="O50" s="204"/>
      <c r="P50" s="205"/>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ZCN070700</cp:lastModifiedBy>
  <cp:lastPrinted>2021-01-15T06:03:50Z</cp:lastPrinted>
  <dcterms:created xsi:type="dcterms:W3CDTF">2020-12-15T03:37:45Z</dcterms:created>
  <dcterms:modified xsi:type="dcterms:W3CDTF">2021-02-02T01:19:55Z</dcterms:modified>
  <cp:category/>
</cp:coreProperties>
</file>