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1_財政\05_公営企業\09経営比較分析表\R03\R040105【R2決算】分析、公表依頼\05【依頼】市町等より\04善通寺市\"/>
    </mc:Choice>
  </mc:AlternateContent>
  <workbookProtection workbookAlgorithmName="SHA-512" workbookHashValue="jVcVVXv08yly64venTB0SS5bo1O7n5yVhfo2l2c1T2y0ZJQ2I345+VZ3UjuLrHwcOTghZVWteUcUwDltadm8nQ==" workbookSaltValue="2V3EPDebpowiCLL+m8onkQ==" workbookSpinCount="100000" lockStructure="1"/>
  <bookViews>
    <workbookView xWindow="0" yWindow="0" windowWidth="23040" windowHeight="89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AS6" i="5"/>
  <c r="AR6" i="5"/>
  <c r="AQ6" i="5"/>
  <c r="F16" i="4" s="1"/>
  <c r="AP6" i="5"/>
  <c r="N15" i="4" s="1"/>
  <c r="AO6" i="5"/>
  <c r="L15" i="4" s="1"/>
  <c r="AN6" i="5"/>
  <c r="AM6" i="5"/>
  <c r="AL6" i="5"/>
  <c r="AK6" i="5"/>
  <c r="AJ6" i="5"/>
  <c r="AI6" i="5"/>
  <c r="J14" i="4" s="1"/>
  <c r="AH6" i="5"/>
  <c r="H14" i="4" s="1"/>
  <c r="AG6" i="5"/>
  <c r="F14" i="4" s="1"/>
  <c r="AF6" i="5"/>
  <c r="AE6" i="5"/>
  <c r="AD6" i="5"/>
  <c r="AC6" i="5"/>
  <c r="AB6" i="5"/>
  <c r="AA6" i="5"/>
  <c r="N12" i="4" s="1"/>
  <c r="Z6" i="5"/>
  <c r="L12" i="4" s="1"/>
  <c r="Y6" i="5"/>
  <c r="J12" i="4" s="1"/>
  <c r="X6" i="5"/>
  <c r="W6" i="5"/>
  <c r="V6" i="5"/>
  <c r="U6" i="5"/>
  <c r="T6" i="5"/>
  <c r="S6" i="5"/>
  <c r="R6" i="5"/>
  <c r="Q6" i="5"/>
  <c r="P6" i="5"/>
  <c r="O6" i="5"/>
  <c r="N6" i="5"/>
  <c r="F5" i="4" s="1"/>
  <c r="M6" i="5"/>
  <c r="FJ8" i="5" s="1"/>
  <c r="L6" i="5"/>
  <c r="N3" i="4" s="1"/>
  <c r="K6" i="5"/>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F19" i="4"/>
  <c r="N16" i="4"/>
  <c r="L16" i="4"/>
  <c r="J16" i="4"/>
  <c r="H16" i="4"/>
  <c r="J15" i="4"/>
  <c r="H15" i="4"/>
  <c r="F15" i="4"/>
  <c r="N14" i="4"/>
  <c r="L14" i="4"/>
  <c r="N13" i="4"/>
  <c r="L13" i="4"/>
  <c r="J13" i="4"/>
  <c r="H13" i="4"/>
  <c r="F13" i="4"/>
  <c r="H12" i="4"/>
  <c r="F12" i="4"/>
  <c r="F9" i="4"/>
  <c r="N7" i="4"/>
  <c r="B7" i="4"/>
  <c r="N5" i="4"/>
  <c r="J5" i="4"/>
  <c r="J3" i="4"/>
  <c r="B3" i="4"/>
  <c r="B1" i="4"/>
  <c r="B5" i="4" l="1"/>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T10" i="5"/>
  <c r="KE10" i="5"/>
  <c r="IP10" i="5"/>
  <c r="HB10" i="5"/>
  <c r="FM10" i="5"/>
  <c r="DX10" i="5"/>
  <c r="CI10" i="5"/>
  <c r="L11" i="4"/>
  <c r="LJ10" i="5"/>
  <c r="JU10" i="5"/>
  <c r="IF10" i="5"/>
  <c r="GQ10" i="5"/>
  <c r="FC10" i="5"/>
  <c r="DN10" i="5"/>
  <c r="BX10" i="5"/>
  <c r="KZ10" i="5"/>
  <c r="JK10" i="5"/>
  <c r="HV10" i="5"/>
  <c r="GG10" i="5"/>
  <c r="ER10" i="5"/>
  <c r="DD10" i="5"/>
  <c r="BM10" i="5"/>
  <c r="MD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K10" i="5"/>
  <c r="JV10" i="5"/>
  <c r="IG10" i="5"/>
  <c r="GR10" i="5"/>
  <c r="FD10" i="5"/>
  <c r="DO10" i="5"/>
  <c r="BY10" i="5"/>
  <c r="LA10" i="5"/>
  <c r="JL10" i="5"/>
  <c r="HW10" i="5"/>
  <c r="GH10" i="5"/>
  <c r="ES10" i="5"/>
  <c r="DE10" i="5"/>
  <c r="BN10" i="5"/>
  <c r="ME10" i="5"/>
  <c r="KP10" i="5"/>
  <c r="JB10" i="5"/>
  <c r="HM10" i="5"/>
  <c r="FX10" i="5"/>
  <c r="EI10" i="5"/>
  <c r="CT10" i="5"/>
  <c r="BC10" i="5"/>
  <c r="LU10" i="5"/>
  <c r="KF10" i="5"/>
  <c r="IQ10" i="5"/>
  <c r="HC10" i="5"/>
  <c r="FN10" i="5"/>
  <c r="DY10" i="5"/>
  <c r="CJ10" i="5"/>
  <c r="N11" i="4"/>
  <c r="GP18" i="5"/>
  <c r="GR12" i="5"/>
  <c r="GN12" i="5"/>
  <c r="GO18" i="5"/>
  <c r="GQ12" i="5"/>
  <c r="GR18" i="5"/>
  <c r="GN18" i="5"/>
  <c r="GP12" i="5"/>
  <c r="GQ18" i="5"/>
  <c r="GO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ML10" i="5"/>
  <c r="MB10" i="5"/>
  <c r="KM10" i="5"/>
  <c r="IY10" i="5"/>
  <c r="HJ10" i="5"/>
  <c r="FU10" i="5"/>
  <c r="EF10" i="5"/>
  <c r="CQ10" i="5"/>
  <c r="AZ10" i="5"/>
  <c r="H11" i="4"/>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MA10" i="5"/>
  <c r="KL10" i="5"/>
  <c r="IX10" i="5"/>
  <c r="HI10" i="5"/>
  <c r="FT10" i="5"/>
  <c r="EE10" i="5"/>
  <c r="CP10" i="5"/>
  <c r="AY10" i="5"/>
  <c r="LQ10" i="5"/>
  <c r="KB10" i="5"/>
  <c r="IM10" i="5"/>
  <c r="GY10" i="5"/>
  <c r="FJ10" i="5"/>
  <c r="DU10" i="5"/>
  <c r="CF10" i="5"/>
  <c r="F11" i="4"/>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KN10" i="5"/>
  <c r="IZ10" i="5"/>
  <c r="HK10" i="5"/>
  <c r="FV10" i="5"/>
  <c r="EG10" i="5"/>
  <c r="CR10" i="5"/>
  <c r="BA10" i="5"/>
  <c r="LS10" i="5"/>
  <c r="KD10" i="5"/>
  <c r="IO10" i="5"/>
  <c r="HA10" i="5"/>
  <c r="FL10" i="5"/>
  <c r="DW10" i="5"/>
  <c r="CH10" i="5"/>
  <c r="J11" i="4"/>
  <c r="LI10" i="5"/>
  <c r="JT10" i="5"/>
  <c r="IE10" i="5"/>
  <c r="GP10" i="5"/>
  <c r="FB10" i="5"/>
  <c r="DM10" i="5"/>
  <c r="BW10" i="5"/>
  <c r="KY10" i="5"/>
  <c r="JJ10" i="5"/>
  <c r="HU10" i="5"/>
  <c r="GF10" i="5"/>
  <c r="EQ10" i="5"/>
  <c r="DC10" i="5"/>
  <c r="BL10" i="5"/>
  <c r="FB18" i="5"/>
  <c r="FD12" i="5"/>
  <c r="EZ12" i="5"/>
  <c r="FA18" i="5"/>
  <c r="FC12" i="5"/>
  <c r="FD18" i="5"/>
  <c r="EZ18" i="5"/>
  <c r="FB12" i="5"/>
  <c r="FC18" i="5"/>
  <c r="FA12" i="5"/>
</calcChain>
</file>

<file path=xl/sharedStrings.xml><?xml version="1.0" encoding="utf-8"?>
<sst xmlns="http://schemas.openxmlformats.org/spreadsheetml/2006/main" count="995" uniqueCount="271">
  <si>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</si>
  <si>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</si>
  <si>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</si>
  <si>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</si>
  <si>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</si>
  <si>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</si>
  <si>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</si>
  <si>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</si>
  <si>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市民の安心・安全に資する事業等の推進及び発電所の維持管理等の経費に充てるため、太陽光発電事業基金に積み立てることを基本としている。積み立てた後、なお残額がある場合には、翌年度に繰り越している。
今後も事業運営に必要な財源を確保しつつ、一般会計への繰り出しを通じて住民の福祉の向上に努める方針としている。
○基金への積立額　32,152千円
　　名称：太陽光発電事業基金
　　目的：市民の安心・安全に資する事業等の推進及び発電所の維持管理等の経費に充てる
○一般会計への繰出額　20,650千円
　　目的：防犯灯等LED照明管理事業
　　※太陽光発電事業基金の一部を取り崩し、一般会計に繰出した後、防犯灯等LED照明管理事業に活用
○翌年度繰越額　5,101千円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</si>
  <si>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</si>
  <si>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</si>
  <si>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</si>
  <si>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</si>
  <si>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</si>
  <si>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</si>
  <si>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</si>
  <si>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</si>
  <si>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</si>
  <si>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</si>
  <si>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</si>
  <si>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</si>
  <si>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</si>
  <si>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</si>
  <si>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</si>
  <si>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</si>
  <si>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</si>
  <si>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</si>
  <si>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</si>
  <si>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</si>
  <si>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</si>
  <si>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</si>
  <si>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</si>
  <si>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</si>
  <si>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</si>
  <si>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</si>
  <si>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</si>
  <si>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</si>
  <si>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</si>
  <si>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</si>
  <si>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</si>
  <si>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</si>
  <si>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</si>
  <si>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</si>
  <si>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</si>
  <si>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</si>
  <si>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</si>
  <si>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</si>
  <si>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</si>
  <si>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</si>
  <si>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</si>
  <si>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</si>
  <si>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</si>
  <si>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</si>
  <si>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</si>
  <si>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</si>
  <si>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</si>
  <si>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</si>
  <si>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</si>
  <si>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</si>
  <si>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</si>
  <si>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</si>
  <si>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</si>
  <si>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</si>
  <si>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</si>
  <si>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</si>
  <si>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</si>
  <si>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</si>
  <si>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</si>
  <si>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</si>
  <si>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</si>
  <si>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</si>
  <si>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</si>
  <si>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</si>
  <si>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</si>
  <si>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</si>
  <si>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</si>
  <si>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</si>
  <si>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</si>
  <si>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</si>
  <si>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</si>
  <si>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</si>
  <si>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</si>
  <si>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</si>
  <si>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</si>
  <si>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</si>
  <si>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</si>
  <si>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</si>
  <si>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</si>
  <si>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</si>
  <si>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</si>
  <si>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</si>
  <si>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</si>
  <si>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</si>
  <si>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</si>
  <si>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</si>
  <si>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</si>
  <si>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</si>
  <si>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</si>
  <si>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</si>
  <si>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</si>
  <si>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</si>
  <si>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</si>
  <si>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</si>
  <si>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</si>
  <si>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</si>
  <si>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</si>
  <si>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</si>
  <si>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</si>
  <si>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</si>
  <si>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</si>
  <si>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</si>
  <si>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</si>
  <si>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</si>
  <si>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</si>
  <si>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</si>
  <si>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</si>
  <si>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</si>
  <si>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</si>
  <si>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</si>
  <si>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</si>
  <si>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</si>
  <si>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372048</t>
  </si>
  <si>
    <t>47</t>
  </si>
  <si>
    <t>04</t>
  </si>
  <si>
    <t>0</t>
  </si>
  <si>
    <t>000</t>
  </si>
  <si>
    <t>香川県　善通寺市</t>
  </si>
  <si>
    <t>法非適用</t>
  </si>
  <si>
    <t>電気事業</t>
  </si>
  <si>
    <t>非設置</t>
  </si>
  <si>
    <t>該当数値なし</t>
  </si>
  <si>
    <t>-</t>
  </si>
  <si>
    <t>令和16年6月30日/令和17年5月31日　ぜんつうじ太陽光発電所/ぜんつうじ大麻太陽光発電所</t>
  </si>
  <si>
    <t>無</t>
  </si>
  <si>
    <t>四国電力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</si>
  <si>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</si>
  <si>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</si>
  <si>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</si>
  <si>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</si>
  <si>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</si>
  <si>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</si>
  <si>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</si>
  <si>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</si>
  <si>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</si>
  <si>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</si>
  <si>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</si>
  <si>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</si>
  <si>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</si>
  <si>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</si>
  <si>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</si>
  <si>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</si>
  <si>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</si>
  <si>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</si>
  <si>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</si>
  <si>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</si>
  <si>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</si>
  <si>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</si>
  <si>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</si>
  <si>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</si>
  <si>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</si>
  <si>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</si>
  <si>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</si>
  <si>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</si>
  <si>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</si>
  <si>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</si>
  <si>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</si>
  <si>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</si>
  <si>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</si>
  <si>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</si>
  <si>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</si>
  <si>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</si>
  <si>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</si>
  <si>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</si>
  <si>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</si>
  <si>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</si>
  <si>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</si>
  <si>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</si>
  <si>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</si>
  <si>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</si>
  <si>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</si>
  <si>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</si>
  <si>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</si>
  <si>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</si>
  <si>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</si>
  <si>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</si>
  <si>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</si>
  <si>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</si>
  <si>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</si>
  <si>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</si>
  <si>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</si>
  <si>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</si>
  <si>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</si>
  <si>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</si>
  <si>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</si>
  <si>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</si>
  <si>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</si>
  <si>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</si>
  <si>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</si>
  <si>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</si>
  <si>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</si>
  <si>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</si>
  <si>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</si>
  <si>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</si>
  <si>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</si>
  <si>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</si>
  <si>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</si>
  <si>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</si>
  <si>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</si>
  <si>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</si>
  <si>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</si>
  <si>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</si>
  <si>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</si>
  <si>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</si>
  <si>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</si>
  <si>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</si>
  <si>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</si>
  <si>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</si>
  <si>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</si>
  <si>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</si>
  <si>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</si>
  <si>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</si>
  <si>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</si>
  <si>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</si>
  <si>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</si>
  <si>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</si>
  <si>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</si>
  <si>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</si>
  <si>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</si>
  <si>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</si>
  <si>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</si>
  <si>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</si>
  <si>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</si>
  <si>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</si>
  <si>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</si>
  <si>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</si>
  <si>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</si>
  <si>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</si>
  <si>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</si>
  <si>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</si>
  <si>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</si>
  <si>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</si>
  <si>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</si>
  <si>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</si>
  <si>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</si>
  <si>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</si>
  <si>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</si>
  <si>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</si>
  <si>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</si>
  <si>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</si>
  <si>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</si>
  <si>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</si>
  <si>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</si>
  <si>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</si>
  <si>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</si>
  <si>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</si>
  <si>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</si>
  <si>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</si>
  <si>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</si>
  <si>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</si>
  <si>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</si>
  <si>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</si>
  <si>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</si>
  <si>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</si>
  <si>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</si>
  <si>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</si>
  <si>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</si>
  <si>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</si>
  <si>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電気事業の経営状況は良好です。
電力会社により需給バランス維持のための出力制御が実施されることによる売電収入の減収の可能性が高くなってきていますが、最長で30日間の出力制御が実施されたとしても、発電実績から考えると、収支が赤字になることはないと考えています。</t>
    <phoneticPr fontId="5"/>
  </si>
  <si>
    <t>令和16年6月30日/令和17年5月31日
ぜんつうじ太陽光発電所/ぜんつうじ大麻太陽光発電所</t>
    <phoneticPr fontId="5"/>
  </si>
  <si>
    <t xml:space="preserve">令和２年度は好天に恵まれ、２発電所が年間を通して稼働した平成28年度以来で売電電力量は過去最高の3,256,790kwhとなりました。平成28年以来最低の発電量だった令和元年度の3,115,250kWhから4.5％増加しました。
</t>
    <rPh sb="3" eb="5">
      <t>ネンド</t>
    </rPh>
    <rPh sb="6" eb="8">
      <t>コウテン</t>
    </rPh>
    <rPh sb="9" eb="10">
      <t>メグ</t>
    </rPh>
    <rPh sb="37" eb="42">
      <t>バイデンデンリョクリョウ</t>
    </rPh>
    <rPh sb="43" eb="47">
      <t>カコサイコウ</t>
    </rPh>
    <rPh sb="67" eb="69">
      <t>ヘイセイ</t>
    </rPh>
    <rPh sb="71" eb="72">
      <t>ネン</t>
    </rPh>
    <rPh sb="72" eb="74">
      <t>イライ</t>
    </rPh>
    <rPh sb="74" eb="76">
      <t>サイテイ</t>
    </rPh>
    <rPh sb="77" eb="80">
      <t>ハツデンリョウ</t>
    </rPh>
    <rPh sb="83" eb="85">
      <t>レイワ</t>
    </rPh>
    <rPh sb="85" eb="88">
      <t>ガンネンド</t>
    </rPh>
    <rPh sb="107" eb="109">
      <t>ゾウカ</t>
    </rPh>
    <phoneticPr fontId="5"/>
  </si>
  <si>
    <t xml:space="preserve">　太陽光パネルの劣化により年0.5％の発電量の減少を見込んでいますが、ぜんつうじ太陽光発電所は運転開始７年目にして過去最高の発電量を記録し、劣化よりも天候による影響が大きく現れました。
　令和２年度にFIT適用が終了する令和17年度までの経営戦略を策定しました。善通寺市の電気事業の収入は基金利子や前年度からの繰越金を除く、ほぼすべての収入がFITによるものです。FIT適用期間終了後は、収入が大きく減少することになりますが、善通寺市ではFIT適用期間終了後は、事業の廃止を視野に入れ、撤去・廃棄費用として24,300千円/箇所を見込み、太陽光発電施設リース契約の中で積立をおこなっています。
　平成30年５月、四国地方では太陽光などの新エネルギーによる発電量が昼間の２時間程の間、電力需要を超え自然エネルギー100％になるなど、出力制御が実施される可能性が高くなってきています。善通寺市の太陽光発電所は旧ルールにより年間30日まで出力制御される可能性があります。
</t>
    <rPh sb="1" eb="4">
      <t>タイヨウコウ</t>
    </rPh>
    <rPh sb="8" eb="10">
      <t>レッカ</t>
    </rPh>
    <rPh sb="13" eb="14">
      <t>ネン</t>
    </rPh>
    <rPh sb="19" eb="22">
      <t>ハツデンリョウ</t>
    </rPh>
    <rPh sb="23" eb="25">
      <t>ゲンショウ</t>
    </rPh>
    <rPh sb="26" eb="28">
      <t>ミコ</t>
    </rPh>
    <rPh sb="40" eb="46">
      <t>タイヨウコウハツデンショ</t>
    </rPh>
    <rPh sb="47" eb="51">
      <t>ウンテンカイシ</t>
    </rPh>
    <rPh sb="52" eb="54">
      <t>ネンメ</t>
    </rPh>
    <rPh sb="57" eb="61">
      <t>カコサイコウ</t>
    </rPh>
    <rPh sb="62" eb="65">
      <t>ハツデンリョウ</t>
    </rPh>
    <rPh sb="66" eb="68">
      <t>キロク</t>
    </rPh>
    <rPh sb="86" eb="87">
      <t>アラワ</t>
    </rPh>
    <rPh sb="94" eb="96">
      <t>レイワ</t>
    </rPh>
    <rPh sb="97" eb="99">
      <t>ネンド</t>
    </rPh>
    <rPh sb="119" eb="123">
      <t>ケイエイセンリャク</t>
    </rPh>
    <rPh sb="124" eb="126">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</si>
</sst>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138.80000000000001</c:v>
                </c:pt>
                <c:pt idx="1">
                  <c:v>134.19999999999999</c:v>
                </c:pt>
                <c:pt idx="2">
                  <c:v>135.6</c:v>
                </c:pt>
                <c:pt idx="3">
                  <c:v>131.5</c:v>
                </c:pt>
                <c:pt idx="4">
                  <c:v>138.4</c:v>
                </c:pt>
              </c:numCache>
            </c:numRef>
          </c:val>
          <c:extLst>
            <c:ext xmlns:c16="http://schemas.microsoft.com/office/drawing/2014/chart" uri="{C3380CC4-5D6E-409C-BE32-E72D297353CC}">
              <c16:uniqueId val="{00000000-D26D-4A13-9DE5-DB13A60A271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D26D-4A13-9DE5-DB13A60A271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26D-4A13-9DE5-DB13A60A271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47-45FA-9618-1182826E5AB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647-45FA-9618-1182826E5AB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4-4A68-BD37-C4CE7654500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4-4A68-BD37-C4CE7654500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D-484A-9E7B-015A2BC98370}"/>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D-484A-9E7B-015A2BC98370}"/>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6-4255-B682-6E4C6628C08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6-4255-B682-6E4C6628C08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60-4886-96D0-95AAE9A1EB6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60-4886-96D0-95AAE9A1EB6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8-40DD-B949-9761F3FD8DE1}"/>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8-40DD-B949-9761F3FD8DE1}"/>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3-4502-9936-BD5232D9BF6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3-4502-9936-BD5232D9BF6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45-4654-832D-25D6EE5CA38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45-4654-832D-25D6EE5CA38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A-4B3E-8F56-066B5E3761C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A-4B3E-8F56-066B5E3761C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B-4601-AE25-89F4C21DAE7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B-4601-AE25-89F4C21DAE7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138.69999999999999</c:v>
                </c:pt>
                <c:pt idx="1">
                  <c:v>134.1</c:v>
                </c:pt>
                <c:pt idx="2">
                  <c:v>135.5</c:v>
                </c:pt>
                <c:pt idx="3">
                  <c:v>131.4</c:v>
                </c:pt>
                <c:pt idx="4">
                  <c:v>138.30000000000001</c:v>
                </c:pt>
              </c:numCache>
            </c:numRef>
          </c:val>
          <c:extLst>
            <c:ext xmlns:c16="http://schemas.microsoft.com/office/drawing/2014/chart" uri="{C3380CC4-5D6E-409C-BE32-E72D297353CC}">
              <c16:uniqueId val="{00000000-3E5B-4C67-ACA7-C0B1D5C1DF38}"/>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E5B-4C67-ACA7-C0B1D5C1DF3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5B-4C67-ACA7-C0B1D5C1DF38}"/>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3-4503-AE04-73009B9C392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3-4503-AE04-73009B9C392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8-4BFE-8687-BEA5C203D5FE}"/>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8-4BFE-8687-BEA5C203D5FE}"/>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AE-4A92-BCFE-7465848F34F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E-4A92-BCFE-7465848F34F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E-4FDB-9244-81E05B1C429F}"/>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E-4FDB-9244-81E05B1C429F}"/>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F-4D6C-A7B3-EF66E381B14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F-4D6C-A7B3-EF66E381B14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359-4DDD-B855-F47FCCF51F3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9-4DDD-B855-F47FCCF51F3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14.4</c:v>
                </c:pt>
                <c:pt idx="1">
                  <c:v>14.5</c:v>
                </c:pt>
                <c:pt idx="2">
                  <c:v>14.5</c:v>
                </c:pt>
                <c:pt idx="3">
                  <c:v>13.9</c:v>
                </c:pt>
                <c:pt idx="4">
                  <c:v>14.5</c:v>
                </c:pt>
              </c:numCache>
            </c:numRef>
          </c:val>
          <c:extLst>
            <c:ext xmlns:c16="http://schemas.microsoft.com/office/drawing/2014/chart" uri="{C3380CC4-5D6E-409C-BE32-E72D297353CC}">
              <c16:uniqueId val="{00000000-ABC1-410A-A51A-A42C818CFFF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ABC1-410A-A51A-A42C818CFFF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6FA-48E3-A01C-8A6053797D5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06FA-48E3-A01C-8A6053797D5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C00-4EB2-951F-7CC74307743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2C00-4EB2-951F-7CC74307743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74-40BA-B6F0-440C398D41D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74-40BA-B6F0-440C398D41D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CB-4659-BD8B-1A6182EF4F7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B-4659-BD8B-1A6182EF4F7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ACB-4659-BD8B-1A6182EF4F7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E91-4722-B8BA-62A2EEC1E2F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CE91-4722-B8BA-62A2EEC1E2F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28020.2</c:v>
                </c:pt>
                <c:pt idx="1">
                  <c:v>28994.400000000001</c:v>
                </c:pt>
                <c:pt idx="2">
                  <c:v>28697.7</c:v>
                </c:pt>
                <c:pt idx="3">
                  <c:v>29755.8</c:v>
                </c:pt>
                <c:pt idx="4">
                  <c:v>28648.3</c:v>
                </c:pt>
              </c:numCache>
            </c:numRef>
          </c:val>
          <c:extLst>
            <c:ext xmlns:c16="http://schemas.microsoft.com/office/drawing/2014/chart" uri="{C3380CC4-5D6E-409C-BE32-E72D297353CC}">
              <c16:uniqueId val="{00000000-3ABB-44BC-953F-3E10289B0C8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3ABB-44BC-953F-3E10289B0C8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34982</c:v>
                </c:pt>
                <c:pt idx="1">
                  <c:v>32098</c:v>
                </c:pt>
                <c:pt idx="2">
                  <c:v>33053</c:v>
                </c:pt>
                <c:pt idx="3">
                  <c:v>29167</c:v>
                </c:pt>
                <c:pt idx="4">
                  <c:v>35781</c:v>
                </c:pt>
              </c:numCache>
            </c:numRef>
          </c:val>
          <c:extLst>
            <c:ext xmlns:c16="http://schemas.microsoft.com/office/drawing/2014/chart" uri="{C3380CC4-5D6E-409C-BE32-E72D297353CC}">
              <c16:uniqueId val="{00000000-4F56-45AE-9661-86B4B915CBA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4F56-45AE-9661-86B4B915CBA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14.4</c:v>
                </c:pt>
                <c:pt idx="1">
                  <c:v>14.5</c:v>
                </c:pt>
                <c:pt idx="2">
                  <c:v>14.5</c:v>
                </c:pt>
                <c:pt idx="3">
                  <c:v>13.9</c:v>
                </c:pt>
                <c:pt idx="4">
                  <c:v>14.5</c:v>
                </c:pt>
              </c:numCache>
            </c:numRef>
          </c:val>
          <c:extLst>
            <c:ext xmlns:c16="http://schemas.microsoft.com/office/drawing/2014/chart" uri="{C3380CC4-5D6E-409C-BE32-E72D297353CC}">
              <c16:uniqueId val="{00000000-D076-4E12-A2C0-5711EC78FCC0}"/>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D076-4E12-A2C0-5711EC78FCC0}"/>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6B6-43CF-875E-E1E7092C06AF}"/>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D6B6-43CF-875E-E1E7092C06AF}"/>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547-4939-AEF5-8E031C9C258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B547-4939-AEF5-8E031C9C258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0D-45EC-82A8-A17576FD3840}"/>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0D-45EC-82A8-A17576FD3840}"/>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817882"/>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817882"/>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817882"/>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817882"/>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817882"/>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738759"/>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759546"/>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786516"/>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796169"/>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774897"/>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738759"/>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759546"/>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786516"/>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796169"/>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774897"/>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738759"/>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759546"/>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786516"/>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796169"/>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774897"/>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738759"/>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759546"/>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786516"/>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796169"/>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774897"/>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738759"/>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759546"/>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786516"/>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796169"/>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774897"/>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5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4"/>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4"/>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4"/>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4"/>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4"/>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4"/>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4"/>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4"/>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54"/>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54"/>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54"/>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54"/>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54"/>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54"/>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54"/>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54"/>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5"/>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5"/>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R37"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香川県　善通寺市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60.75" customHeight="1" x14ac:dyDescent="0.15">
      <c r="A7" s="1"/>
      <c r="B7" s="144" t="str">
        <f>データ!Q6</f>
        <v>-</v>
      </c>
      <c r="C7" s="142"/>
      <c r="D7" s="142"/>
      <c r="E7" s="142"/>
      <c r="F7" s="145" t="s">
        <v>268</v>
      </c>
      <c r="G7" s="146"/>
      <c r="H7" s="146"/>
      <c r="I7" s="146"/>
      <c r="J7" s="147" t="s">
        <v>268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3220</v>
      </c>
      <c r="G15" s="171"/>
      <c r="H15" s="171">
        <f>データ!AM6</f>
        <v>3240</v>
      </c>
      <c r="I15" s="171"/>
      <c r="J15" s="171">
        <f>データ!AN6</f>
        <v>3239</v>
      </c>
      <c r="K15" s="171"/>
      <c r="L15" s="171">
        <f>データ!AO6</f>
        <v>3116</v>
      </c>
      <c r="M15" s="171"/>
      <c r="N15" s="172">
        <f>データ!AP6</f>
        <v>3256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3220</v>
      </c>
      <c r="G16" s="177"/>
      <c r="H16" s="177">
        <f>データ!AR6</f>
        <v>3240</v>
      </c>
      <c r="I16" s="177"/>
      <c r="J16" s="177">
        <f>データ!AS6</f>
        <v>3239</v>
      </c>
      <c r="K16" s="177"/>
      <c r="L16" s="177">
        <f>データ!AT6</f>
        <v>3116</v>
      </c>
      <c r="M16" s="177"/>
      <c r="N16" s="166">
        <f>データ!AU6</f>
        <v>3256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117245</v>
      </c>
      <c r="J19" s="180"/>
      <c r="K19" s="180"/>
      <c r="L19" s="180">
        <f>データ!AX6</f>
        <v>117245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270</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267</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（最大出力合計2,558kW）</v>
      </c>
      <c r="D123" s="5" t="str">
        <f>データ!EX9</f>
        <v>（最大出力合計-kW）</v>
      </c>
      <c r="E123" s="5" t="str">
        <f>データ!GW9</f>
        <v>（最大出力合計-kW）</v>
      </c>
      <c r="F123" s="5" t="str">
        <f>データ!IV9</f>
        <v>（最大出力合計-kW）</v>
      </c>
      <c r="G123" s="5" t="str">
        <f>データ!KU9</f>
        <v>（最大出力合計2,558kW）</v>
      </c>
    </row>
  </sheetData>
  <sheetProtection algorithmName="SHA-512" hashValue="OiUQLPu/h3p1ccnB6lf/CjQH7Lz1p3Dp5YEdPaQ5WmwNDYjnVk95aNOWeM+/GktAkew7W5lkzq2eSKMhtXwaaQ==" saltValue="k9ZX1elSAVpcQp+SiIPyZ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108" x14ac:dyDescent="0.15">
      <c r="A6" s="49" t="s">
        <v>119</v>
      </c>
      <c r="B6" s="67" t="str">
        <f>B7</f>
        <v>2020</v>
      </c>
      <c r="C6" s="67" t="str">
        <f t="shared" ref="C6:AX6" si="6">C7</f>
        <v>372048</v>
      </c>
      <c r="D6" s="67" t="str">
        <f t="shared" si="6"/>
        <v>47</v>
      </c>
      <c r="E6" s="67" t="str">
        <f t="shared" si="6"/>
        <v>04</v>
      </c>
      <c r="F6" s="67" t="str">
        <f t="shared" si="6"/>
        <v>0</v>
      </c>
      <c r="G6" s="67" t="str">
        <f t="shared" si="6"/>
        <v>000</v>
      </c>
      <c r="H6" s="67" t="str">
        <f t="shared" si="6"/>
        <v>香川県　善通寺市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令和16年6月30日/令和17年5月31日　ぜんつうじ太陽光発電所/ぜんつうじ大麻太陽光発電所</v>
      </c>
      <c r="S6" s="71" t="str">
        <f t="shared" si="6"/>
        <v>令和16年6月30日/令和17年5月31日　ぜんつうじ太陽光発電所/ぜんつうじ大麻太陽光発電所</v>
      </c>
      <c r="T6" s="67" t="str">
        <f t="shared" si="6"/>
        <v>無</v>
      </c>
      <c r="U6" s="71" t="str">
        <f t="shared" si="6"/>
        <v>四国電力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3220</v>
      </c>
      <c r="AM6" s="69">
        <f t="shared" si="6"/>
        <v>3240</v>
      </c>
      <c r="AN6" s="69">
        <f t="shared" si="6"/>
        <v>3239</v>
      </c>
      <c r="AO6" s="69">
        <f t="shared" si="6"/>
        <v>3116</v>
      </c>
      <c r="AP6" s="69">
        <f t="shared" si="6"/>
        <v>3256</v>
      </c>
      <c r="AQ6" s="69">
        <f t="shared" si="6"/>
        <v>3220</v>
      </c>
      <c r="AR6" s="69">
        <f t="shared" si="6"/>
        <v>3240</v>
      </c>
      <c r="AS6" s="69">
        <f t="shared" si="6"/>
        <v>3239</v>
      </c>
      <c r="AT6" s="69">
        <f t="shared" si="6"/>
        <v>3116</v>
      </c>
      <c r="AU6" s="69">
        <f t="shared" si="6"/>
        <v>3256</v>
      </c>
      <c r="AV6" s="69" t="str">
        <f t="shared" si="6"/>
        <v>-</v>
      </c>
      <c r="AW6" s="69">
        <f t="shared" si="6"/>
        <v>117245</v>
      </c>
      <c r="AX6" s="69">
        <f t="shared" si="6"/>
        <v>117245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08"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2</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3220</v>
      </c>
      <c r="AM7" s="80">
        <v>3240</v>
      </c>
      <c r="AN7" s="80">
        <v>3239</v>
      </c>
      <c r="AO7" s="80">
        <v>3116</v>
      </c>
      <c r="AP7" s="80">
        <v>3256</v>
      </c>
      <c r="AQ7" s="80">
        <v>3220</v>
      </c>
      <c r="AR7" s="80">
        <v>3240</v>
      </c>
      <c r="AS7" s="80">
        <v>3239</v>
      </c>
      <c r="AT7" s="80">
        <v>3116</v>
      </c>
      <c r="AU7" s="80">
        <v>3256</v>
      </c>
      <c r="AV7" s="80" t="s">
        <v>131</v>
      </c>
      <c r="AW7" s="80">
        <v>117245</v>
      </c>
      <c r="AX7" s="80">
        <v>117245</v>
      </c>
      <c r="AY7" s="83">
        <v>138.80000000000001</v>
      </c>
      <c r="AZ7" s="83">
        <v>134.19999999999999</v>
      </c>
      <c r="BA7" s="83">
        <v>135.6</v>
      </c>
      <c r="BB7" s="83">
        <v>131.5</v>
      </c>
      <c r="BC7" s="83">
        <v>138.4</v>
      </c>
      <c r="BD7" s="83">
        <v>88.8</v>
      </c>
      <c r="BE7" s="83">
        <v>121.3</v>
      </c>
      <c r="BF7" s="83">
        <v>123.2</v>
      </c>
      <c r="BG7" s="83">
        <v>134.69999999999999</v>
      </c>
      <c r="BH7" s="83">
        <v>141.80000000000001</v>
      </c>
      <c r="BI7" s="83">
        <v>100</v>
      </c>
      <c r="BJ7" s="83">
        <v>138.69999999999999</v>
      </c>
      <c r="BK7" s="83">
        <v>134.1</v>
      </c>
      <c r="BL7" s="83">
        <v>135.5</v>
      </c>
      <c r="BM7" s="83">
        <v>131.4</v>
      </c>
      <c r="BN7" s="83">
        <v>138.30000000000001</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28020.2</v>
      </c>
      <c r="CG7" s="83">
        <v>28994.400000000001</v>
      </c>
      <c r="CH7" s="83">
        <v>28697.7</v>
      </c>
      <c r="CI7" s="83">
        <v>29755.8</v>
      </c>
      <c r="CJ7" s="83">
        <v>28648.3</v>
      </c>
      <c r="CK7" s="83">
        <v>22847.9</v>
      </c>
      <c r="CL7" s="83">
        <v>19199</v>
      </c>
      <c r="CM7" s="83">
        <v>19863.5</v>
      </c>
      <c r="CN7" s="83">
        <v>19066.3</v>
      </c>
      <c r="CO7" s="83">
        <v>18998.7</v>
      </c>
      <c r="CP7" s="80">
        <v>34982</v>
      </c>
      <c r="CQ7" s="80">
        <v>32098</v>
      </c>
      <c r="CR7" s="80">
        <v>33053</v>
      </c>
      <c r="CS7" s="80">
        <v>29167</v>
      </c>
      <c r="CT7" s="80">
        <v>35781</v>
      </c>
      <c r="CU7" s="80">
        <v>2390</v>
      </c>
      <c r="CV7" s="80">
        <v>32739</v>
      </c>
      <c r="CW7" s="80">
        <v>34140</v>
      </c>
      <c r="CX7" s="80">
        <v>33434</v>
      </c>
      <c r="CY7" s="80">
        <v>36820</v>
      </c>
      <c r="CZ7" s="80">
        <v>2558</v>
      </c>
      <c r="DA7" s="83">
        <v>14.4</v>
      </c>
      <c r="DB7" s="83">
        <v>14.5</v>
      </c>
      <c r="DC7" s="83">
        <v>14.5</v>
      </c>
      <c r="DD7" s="83">
        <v>13.9</v>
      </c>
      <c r="DE7" s="83">
        <v>14.5</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v>2558</v>
      </c>
      <c r="KW7" s="83">
        <v>14.4</v>
      </c>
      <c r="KX7" s="83">
        <v>14.5</v>
      </c>
      <c r="KY7" s="83">
        <v>14.5</v>
      </c>
      <c r="KZ7" s="83">
        <v>13.9</v>
      </c>
      <c r="LA7" s="83">
        <v>14.5</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（最大出力合計2,558kW）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（最大出力合計2,558kW）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138.80000000000001</v>
      </c>
      <c r="AZ11" s="95">
        <f>AZ7</f>
        <v>134.19999999999999</v>
      </c>
      <c r="BA11" s="95">
        <f>BA7</f>
        <v>135.6</v>
      </c>
      <c r="BB11" s="95">
        <f>BB7</f>
        <v>131.5</v>
      </c>
      <c r="BC11" s="95">
        <f>BC7</f>
        <v>138.4</v>
      </c>
      <c r="BD11" s="84"/>
      <c r="BE11" s="84"/>
      <c r="BF11" s="84"/>
      <c r="BG11" s="84"/>
      <c r="BH11" s="84"/>
      <c r="BI11" s="94" t="s">
        <v>144</v>
      </c>
      <c r="BJ11" s="95">
        <f>BJ7</f>
        <v>138.69999999999999</v>
      </c>
      <c r="BK11" s="95">
        <f>BK7</f>
        <v>134.1</v>
      </c>
      <c r="BL11" s="95">
        <f>BL7</f>
        <v>135.5</v>
      </c>
      <c r="BM11" s="95">
        <f>BM7</f>
        <v>131.4</v>
      </c>
      <c r="BN11" s="95">
        <f>BN7</f>
        <v>138.30000000000001</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28020.2</v>
      </c>
      <c r="CG11" s="95">
        <f>CG7</f>
        <v>28994.400000000001</v>
      </c>
      <c r="CH11" s="95">
        <f>CH7</f>
        <v>28697.7</v>
      </c>
      <c r="CI11" s="95">
        <f>CI7</f>
        <v>29755.8</v>
      </c>
      <c r="CJ11" s="95">
        <f>CJ7</f>
        <v>28648.3</v>
      </c>
      <c r="CK11" s="84"/>
      <c r="CL11" s="84"/>
      <c r="CM11" s="84"/>
      <c r="CN11" s="84"/>
      <c r="CO11" s="94" t="s">
        <v>144</v>
      </c>
      <c r="CP11" s="96">
        <f>CP7</f>
        <v>34982</v>
      </c>
      <c r="CQ11" s="96">
        <f>CQ7</f>
        <v>32098</v>
      </c>
      <c r="CR11" s="96">
        <f>CR7</f>
        <v>33053</v>
      </c>
      <c r="CS11" s="96">
        <f>CS7</f>
        <v>29167</v>
      </c>
      <c r="CT11" s="96">
        <f>CT7</f>
        <v>35781</v>
      </c>
      <c r="CU11" s="84"/>
      <c r="CV11" s="84"/>
      <c r="CW11" s="84"/>
      <c r="CX11" s="84"/>
      <c r="CY11" s="84"/>
      <c r="CZ11" s="94" t="s">
        <v>144</v>
      </c>
      <c r="DA11" s="95">
        <f>DA7</f>
        <v>14.4</v>
      </c>
      <c r="DB11" s="95">
        <f>DB7</f>
        <v>14.5</v>
      </c>
      <c r="DC11" s="95">
        <f>DC7</f>
        <v>14.5</v>
      </c>
      <c r="DD11" s="95">
        <f>DD7</f>
        <v>13.9</v>
      </c>
      <c r="DE11" s="95">
        <f>DE7</f>
        <v>14.5</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146</v>
      </c>
      <c r="KL11" s="95" t="str">
        <f>KL7</f>
        <v>-</v>
      </c>
      <c r="KM11" s="95" t="str">
        <f>KM7</f>
        <v>-</v>
      </c>
      <c r="KN11" s="95" t="str">
        <f>KN7</f>
        <v>-</v>
      </c>
      <c r="KO11" s="95" t="str">
        <f>KO7</f>
        <v>-</v>
      </c>
      <c r="KP11" s="95" t="str">
        <f>KP7</f>
        <v>-</v>
      </c>
      <c r="KQ11" s="84"/>
      <c r="KR11" s="84"/>
      <c r="KS11" s="84"/>
      <c r="KT11" s="84"/>
      <c r="KU11" s="84"/>
      <c r="KV11" s="94" t="s">
        <v>146</v>
      </c>
      <c r="KW11" s="95">
        <f>KW7</f>
        <v>14.4</v>
      </c>
      <c r="KX11" s="95">
        <f>KX7</f>
        <v>14.5</v>
      </c>
      <c r="KY11" s="95">
        <f>KY7</f>
        <v>14.5</v>
      </c>
      <c r="KZ11" s="95">
        <f>KZ7</f>
        <v>13.9</v>
      </c>
      <c r="LA11" s="95">
        <f>LA7</f>
        <v>14.5</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147</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147</v>
      </c>
      <c r="CP12" s="96">
        <f>CU7</f>
        <v>2390</v>
      </c>
      <c r="CQ12" s="96">
        <f>CV7</f>
        <v>32739</v>
      </c>
      <c r="CR12" s="96">
        <f>CW7</f>
        <v>34140</v>
      </c>
      <c r="CS12" s="96">
        <f>CX7</f>
        <v>33434</v>
      </c>
      <c r="CT12" s="96">
        <f>CY7</f>
        <v>36820</v>
      </c>
      <c r="CU12" s="84"/>
      <c r="CV12" s="84"/>
      <c r="CW12" s="84"/>
      <c r="CX12" s="84"/>
      <c r="CY12" s="84"/>
      <c r="CZ12" s="94" t="s">
        <v>147</v>
      </c>
      <c r="DA12" s="95">
        <f>DF7</f>
        <v>36.4</v>
      </c>
      <c r="DB12" s="95">
        <f>DG7</f>
        <v>31.6</v>
      </c>
      <c r="DC12" s="95">
        <f>DH7</f>
        <v>31.6</v>
      </c>
      <c r="DD12" s="95">
        <f>DI7</f>
        <v>30.1</v>
      </c>
      <c r="DE12" s="95">
        <f>DJ7</f>
        <v>30.3</v>
      </c>
      <c r="DF12" s="84"/>
      <c r="DG12" s="84"/>
      <c r="DH12" s="84"/>
      <c r="DI12" s="84"/>
      <c r="DJ12" s="94" t="s">
        <v>147</v>
      </c>
      <c r="DK12" s="95">
        <f>DP7</f>
        <v>8.3000000000000007</v>
      </c>
      <c r="DL12" s="95">
        <f>DQ7</f>
        <v>7.1</v>
      </c>
      <c r="DM12" s="95">
        <f>DR7</f>
        <v>7.3</v>
      </c>
      <c r="DN12" s="95">
        <f>DS7</f>
        <v>5.3</v>
      </c>
      <c r="DO12" s="95">
        <f>DT7</f>
        <v>6.4</v>
      </c>
      <c r="DP12" s="84"/>
      <c r="DQ12" s="84"/>
      <c r="DR12" s="84"/>
      <c r="DS12" s="84"/>
      <c r="DT12" s="94" t="s">
        <v>147</v>
      </c>
      <c r="DU12" s="95">
        <f>DZ7</f>
        <v>110.5</v>
      </c>
      <c r="DV12" s="95">
        <f>EA7</f>
        <v>156.5</v>
      </c>
      <c r="DW12" s="95">
        <f>EB7</f>
        <v>157.6</v>
      </c>
      <c r="DX12" s="95">
        <f>EC7</f>
        <v>173.7</v>
      </c>
      <c r="DY12" s="95">
        <f>ED7</f>
        <v>160.19999999999999</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147</v>
      </c>
      <c r="LG12" s="95">
        <f>IF($LG$8,LL7,"-")</f>
        <v>0.3</v>
      </c>
      <c r="LH12" s="95">
        <f>IF($LG$8,LM7,"-")</f>
        <v>0.3</v>
      </c>
      <c r="LI12" s="95">
        <f>IF($LG$8,LN7,"-")</f>
        <v>0.7</v>
      </c>
      <c r="LJ12" s="95">
        <f>IF($LG$8,LO7,"-")</f>
        <v>0.4</v>
      </c>
      <c r="LK12" s="95">
        <f>IF($LG$8,LP7,"-")</f>
        <v>1.8</v>
      </c>
      <c r="LL12" s="84"/>
      <c r="LM12" s="84"/>
      <c r="LN12" s="84"/>
      <c r="LO12" s="84"/>
      <c r="LP12" s="94" t="s">
        <v>147</v>
      </c>
      <c r="LQ12" s="95">
        <f>IF($LQ$8,LV7,"-")</f>
        <v>189.5</v>
      </c>
      <c r="LR12" s="95">
        <f>IF($LQ$8,LW7,"-")</f>
        <v>172</v>
      </c>
      <c r="LS12" s="95">
        <f>IF($LQ$8,LX7,"-")</f>
        <v>151.69999999999999</v>
      </c>
      <c r="LT12" s="95">
        <f>IF($LQ$8,LY7,"-")</f>
        <v>138.1</v>
      </c>
      <c r="LU12" s="95">
        <f>IF($LQ$8,LZ7,"-")</f>
        <v>125.8</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138.80000000000001</v>
      </c>
      <c r="AZ17" s="106">
        <f t="shared" ref="AZ17:BC17" si="9">IF(AZ7="-",NA(),AZ7)</f>
        <v>134.19999999999999</v>
      </c>
      <c r="BA17" s="106">
        <f t="shared" si="9"/>
        <v>135.6</v>
      </c>
      <c r="BB17" s="106">
        <f t="shared" si="9"/>
        <v>131.5</v>
      </c>
      <c r="BC17" s="106">
        <f t="shared" si="9"/>
        <v>138.4</v>
      </c>
      <c r="BD17" s="100"/>
      <c r="BE17" s="100"/>
      <c r="BF17" s="100"/>
      <c r="BG17" s="100"/>
      <c r="BH17" s="100"/>
      <c r="BI17" s="105" t="s">
        <v>162</v>
      </c>
      <c r="BJ17" s="106">
        <f>IF(BJ7="-",NA(),BJ7)</f>
        <v>138.69999999999999</v>
      </c>
      <c r="BK17" s="106">
        <f t="shared" ref="BK17:BN17" si="10">IF(BK7="-",NA(),BK7)</f>
        <v>134.1</v>
      </c>
      <c r="BL17" s="106">
        <f t="shared" si="10"/>
        <v>135.5</v>
      </c>
      <c r="BM17" s="106">
        <f t="shared" si="10"/>
        <v>131.4</v>
      </c>
      <c r="BN17" s="106">
        <f t="shared" si="10"/>
        <v>138.30000000000001</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28020.2</v>
      </c>
      <c r="CG17" s="106">
        <f t="shared" ref="CG17:CJ17" si="12">IF(CG7="-",NA(),CG7)</f>
        <v>28994.400000000001</v>
      </c>
      <c r="CH17" s="106">
        <f t="shared" si="12"/>
        <v>28697.7</v>
      </c>
      <c r="CI17" s="106">
        <f t="shared" si="12"/>
        <v>29755.8</v>
      </c>
      <c r="CJ17" s="106">
        <f t="shared" si="12"/>
        <v>28648.3</v>
      </c>
      <c r="CK17" s="100"/>
      <c r="CL17" s="100"/>
      <c r="CM17" s="100"/>
      <c r="CN17" s="100"/>
      <c r="CO17" s="105" t="s">
        <v>161</v>
      </c>
      <c r="CP17" s="107">
        <f>IF(CP7="-",NA(),CP7)</f>
        <v>34982</v>
      </c>
      <c r="CQ17" s="107">
        <f t="shared" ref="CQ17:CT17" si="13">IF(CQ7="-",NA(),CQ7)</f>
        <v>32098</v>
      </c>
      <c r="CR17" s="107">
        <f t="shared" si="13"/>
        <v>33053</v>
      </c>
      <c r="CS17" s="107">
        <f t="shared" si="13"/>
        <v>29167</v>
      </c>
      <c r="CT17" s="107">
        <f t="shared" si="13"/>
        <v>35781</v>
      </c>
      <c r="CU17" s="100"/>
      <c r="CV17" s="100"/>
      <c r="CW17" s="100"/>
      <c r="CX17" s="100"/>
      <c r="CY17" s="100"/>
      <c r="CZ17" s="105" t="s">
        <v>161</v>
      </c>
      <c r="DA17" s="106">
        <f>IF(DA7="-",NA(),DA7)</f>
        <v>14.4</v>
      </c>
      <c r="DB17" s="106">
        <f t="shared" ref="DB17:DE17" si="14">IF(DB7="-",NA(),DB7)</f>
        <v>14.5</v>
      </c>
      <c r="DC17" s="106">
        <f t="shared" si="14"/>
        <v>14.5</v>
      </c>
      <c r="DD17" s="106">
        <f t="shared" si="14"/>
        <v>13.9</v>
      </c>
      <c r="DE17" s="106">
        <f t="shared" si="14"/>
        <v>14.5</v>
      </c>
      <c r="DF17" s="100"/>
      <c r="DG17" s="100"/>
      <c r="DH17" s="100"/>
      <c r="DI17" s="100"/>
      <c r="DJ17" s="105" t="s">
        <v>162</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14.4</v>
      </c>
      <c r="KX17" s="106">
        <f t="shared" ref="KX17:LA17" si="34">IF(KX7="-",NA(),KX7)</f>
        <v>14.5</v>
      </c>
      <c r="KY17" s="106">
        <f t="shared" si="34"/>
        <v>14.5</v>
      </c>
      <c r="KZ17" s="106">
        <f t="shared" si="34"/>
        <v>13.9</v>
      </c>
      <c r="LA17" s="106">
        <f t="shared" si="34"/>
        <v>14.5</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165</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164</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165</v>
      </c>
      <c r="DA18" s="106">
        <f>IF(DF7="-",NA(),DF7)</f>
        <v>36.4</v>
      </c>
      <c r="DB18" s="106">
        <f t="shared" ref="DB18:DE18" si="44">IF(DG7="-",NA(),DG7)</f>
        <v>31.6</v>
      </c>
      <c r="DC18" s="106">
        <f t="shared" si="44"/>
        <v>31.6</v>
      </c>
      <c r="DD18" s="106">
        <f t="shared" si="44"/>
        <v>30.1</v>
      </c>
      <c r="DE18" s="106">
        <f t="shared" si="44"/>
        <v>30.3</v>
      </c>
      <c r="DF18" s="100"/>
      <c r="DG18" s="100"/>
      <c r="DH18" s="100"/>
      <c r="DI18" s="100"/>
      <c r="DJ18" s="105" t="s">
        <v>164</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165</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165</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164</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16" x14ac:dyDescent="0.15">
      <c r="A33" s="97">
        <f t="shared" si="7"/>
        <v>19</v>
      </c>
      <c r="B33" s="196" t="s">
        <v>181</v>
      </c>
      <c r="C33" s="196"/>
      <c r="D33" s="100"/>
      <c r="E33" s="201"/>
      <c r="F33" s="202"/>
      <c r="G33" s="202"/>
      <c r="H33" s="202"/>
      <c r="I33" s="203"/>
    </row>
    <row r="34" spans="1:16" x14ac:dyDescent="0.15">
      <c r="A34" s="97">
        <f t="shared" si="7"/>
        <v>20</v>
      </c>
      <c r="B34" s="196" t="s">
        <v>182</v>
      </c>
      <c r="C34" s="196"/>
      <c r="D34" s="100"/>
      <c r="E34" s="201"/>
      <c r="F34" s="202"/>
      <c r="G34" s="202"/>
      <c r="H34" s="202"/>
      <c r="I34" s="203"/>
    </row>
    <row r="35" spans="1:16" ht="25.5" customHeight="1" x14ac:dyDescent="0.15">
      <c r="E35" s="204"/>
      <c r="F35" s="205"/>
      <c r="G35" s="205"/>
      <c r="H35" s="205"/>
      <c r="I35" s="206"/>
    </row>
    <row r="36" spans="1:16" x14ac:dyDescent="0.15">
      <c r="A36" t="s">
        <v>183</v>
      </c>
      <c r="B36" t="s">
        <v>184</v>
      </c>
    </row>
    <row r="37" spans="1:16" x14ac:dyDescent="0.15">
      <c r="A37" t="s">
        <v>185</v>
      </c>
      <c r="B37" t="s">
        <v>186</v>
      </c>
      <c r="L37" s="198" t="s">
        <v>170</v>
      </c>
      <c r="M37" s="199"/>
      <c r="N37" s="199"/>
      <c r="O37" s="199"/>
      <c r="P37" s="200"/>
    </row>
    <row r="38" spans="1:16" x14ac:dyDescent="0.15">
      <c r="A38" t="s">
        <v>187</v>
      </c>
      <c r="B38" t="s">
        <v>188</v>
      </c>
      <c r="L38" s="201"/>
      <c r="M38" s="202"/>
      <c r="N38" s="202"/>
      <c r="O38" s="202"/>
      <c r="P38" s="203"/>
    </row>
    <row r="39" spans="1:16" x14ac:dyDescent="0.15">
      <c r="A39" t="s">
        <v>189</v>
      </c>
      <c r="B39" t="s">
        <v>190</v>
      </c>
      <c r="L39" s="201"/>
      <c r="M39" s="202"/>
      <c r="N39" s="202"/>
      <c r="O39" s="202"/>
      <c r="P39" s="203"/>
    </row>
    <row r="40" spans="1:16" x14ac:dyDescent="0.15">
      <c r="A40" t="s">
        <v>191</v>
      </c>
      <c r="B40" t="s">
        <v>192</v>
      </c>
      <c r="L40" s="201"/>
      <c r="M40" s="202"/>
      <c r="N40" s="202"/>
      <c r="O40" s="202"/>
      <c r="P40" s="203"/>
    </row>
    <row r="41" spans="1:16" x14ac:dyDescent="0.15">
      <c r="A41" t="s">
        <v>193</v>
      </c>
      <c r="B41" t="s">
        <v>194</v>
      </c>
      <c r="L41" s="201"/>
      <c r="M41" s="202"/>
      <c r="N41" s="202"/>
      <c r="O41" s="202"/>
      <c r="P41" s="203"/>
    </row>
    <row r="42" spans="1:16" x14ac:dyDescent="0.15">
      <c r="A42" t="s">
        <v>195</v>
      </c>
      <c r="B42" t="s">
        <v>196</v>
      </c>
      <c r="L42" s="201"/>
      <c r="M42" s="202"/>
      <c r="N42" s="202"/>
      <c r="O42" s="202"/>
      <c r="P42" s="203"/>
    </row>
    <row r="43" spans="1:16" x14ac:dyDescent="0.15">
      <c r="A43" t="s">
        <v>197</v>
      </c>
      <c r="B43" t="s">
        <v>198</v>
      </c>
      <c r="L43" s="201"/>
      <c r="M43" s="202"/>
      <c r="N43" s="202"/>
      <c r="O43" s="202"/>
      <c r="P43" s="203"/>
    </row>
    <row r="44" spans="1:16" x14ac:dyDescent="0.15">
      <c r="A44" t="s">
        <v>199</v>
      </c>
      <c r="B44" t="s">
        <v>200</v>
      </c>
      <c r="L44" s="201"/>
      <c r="M44" s="202"/>
      <c r="N44" s="202"/>
      <c r="O44" s="202"/>
      <c r="P44" s="203"/>
    </row>
    <row r="45" spans="1:16" x14ac:dyDescent="0.15">
      <c r="A45" t="s">
        <v>201</v>
      </c>
      <c r="B45" t="s">
        <v>202</v>
      </c>
      <c r="L45" s="201"/>
      <c r="M45" s="202"/>
      <c r="N45" s="202"/>
      <c r="O45" s="202"/>
      <c r="P45" s="203"/>
    </row>
    <row r="46" spans="1:16" x14ac:dyDescent="0.15">
      <c r="A46" t="s">
        <v>203</v>
      </c>
      <c r="B46" t="s">
        <v>204</v>
      </c>
      <c r="L46" s="201"/>
      <c r="M46" s="202"/>
      <c r="N46" s="202"/>
      <c r="O46" s="202"/>
      <c r="P46" s="203"/>
    </row>
    <row r="47" spans="1:16" x14ac:dyDescent="0.15">
      <c r="A47" t="s">
        <v>205</v>
      </c>
      <c r="B47" t="s">
        <v>206</v>
      </c>
      <c r="L47" s="201"/>
      <c r="M47" s="202"/>
      <c r="N47" s="202"/>
      <c r="O47" s="202"/>
      <c r="P47" s="203"/>
    </row>
    <row r="48" spans="1:16" x14ac:dyDescent="0.15">
      <c r="A48" t="s">
        <v>207</v>
      </c>
      <c r="B48" t="s">
        <v>208</v>
      </c>
      <c r="L48" s="201"/>
      <c r="M48" s="202"/>
      <c r="N48" s="202"/>
      <c r="O48" s="202"/>
      <c r="P48" s="203"/>
    </row>
    <row r="49" spans="1:16" x14ac:dyDescent="0.15">
      <c r="A49" t="s">
        <v>209</v>
      </c>
      <c r="B49" t="s">
        <v>210</v>
      </c>
      <c r="L49" s="201"/>
      <c r="M49" s="202"/>
      <c r="N49" s="202"/>
      <c r="O49" s="202"/>
      <c r="P49" s="203"/>
    </row>
    <row r="50" spans="1:16" ht="26.25" customHeight="1" x14ac:dyDescent="0.15">
      <c r="A50" t="s">
        <v>211</v>
      </c>
      <c r="B50" t="s">
        <v>212</v>
      </c>
      <c r="L50" s="204"/>
      <c r="M50" s="205"/>
      <c r="N50" s="205"/>
      <c r="O50" s="205"/>
      <c r="P50" s="206"/>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SG12630のC20-1409</cp:lastModifiedBy>
  <cp:lastPrinted>2022-02-07T06:44:36Z</cp:lastPrinted>
  <dcterms:created xsi:type="dcterms:W3CDTF">2021-12-03T06:40:09Z</dcterms:created>
  <dcterms:modified xsi:type="dcterms:W3CDTF">2022-02-07T06:46:52Z</dcterms:modified>
  <cp:category/>
</cp:coreProperties>
</file>