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0"/>
  <workbookPr/>
  <mc:AlternateContent xmlns:mc="http://schemas.openxmlformats.org/markup-compatibility/2006">
    <mc:Choice Requires="x15">
      <x15ac:absPath xmlns:x15ac="http://schemas.microsoft.com/office/spreadsheetml/2010/11/ac" url="V:\10 業務係\80 経営比較分析表\R6年度（R5年度分）\作成中\"/>
    </mc:Choice>
  </mc:AlternateContent>
  <xr:revisionPtr revIDLastSave="0" documentId="13_ncr:1_{22A57420-CC14-49D8-9533-D5C3C1E6CE07}" xr6:coauthVersionLast="36" xr6:coauthVersionMax="36" xr10:uidLastSave="{00000000-0000-0000-0000-000000000000}"/>
  <workbookProtection workbookAlgorithmName="SHA-512" workbookHashValue="xjjOf4Nb7X1j9x4N+GE8mPauFwGpi539M6D8j1S0WV+fN9TEIES6aJC1soDGHmC1s9MxArgkIGGFZSzz9LOZWg==" workbookSaltValue="Ii8gKSiXQpiMTISR3v6WPg==" workbookSpinCount="100000" lockStructure="1"/>
  <bookViews>
    <workbookView xWindow="0" yWindow="0" windowWidth="28800" windowHeight="1174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BB8" i="4" s="1"/>
  <c r="T6" i="5"/>
  <c r="AT8" i="4" s="1"/>
  <c r="S6" i="5"/>
  <c r="AL8" i="4" s="1"/>
  <c r="R6" i="5"/>
  <c r="AD10" i="4" s="1"/>
  <c r="Q6" i="5"/>
  <c r="W10" i="4" s="1"/>
  <c r="P6" i="5"/>
  <c r="O6" i="5"/>
  <c r="I10" i="4" s="1"/>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H85" i="4"/>
  <c r="G85" i="4"/>
  <c r="BB10" i="4"/>
  <c r="P10" i="4"/>
  <c r="P8" i="4"/>
  <c r="B6" i="4"/>
</calcChain>
</file>

<file path=xl/sharedStrings.xml><?xml version="1.0" encoding="utf-8"?>
<sst xmlns="http://schemas.openxmlformats.org/spreadsheetml/2006/main" count="257" uniqueCount="116">
  <si>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</si>
  <si>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</si>
  <si>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</si>
  <si>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</si>
  <si>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</si>
  <si>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</si>
  <si>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</si>
  <si>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</si>
  <si>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</si>
  <si>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</si>
  <si>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</si>
  <si>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</si>
  <si>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</si>
  <si>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</si>
  <si>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</si>
  <si>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</si>
  <si>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</si>
  <si>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</si>
  <si>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</si>
  <si>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</si>
  <si>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</si>
  <si>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</si>
  <si>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</si>
  <si>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</si>
  <si>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</si>
  <si>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</si>
  <si>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</si>
  <si>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</si>
  <si>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</si>
  <si>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</si>
  <si>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</si>
  <si>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</si>
  <si>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</si>
  <si>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</si>
  <si>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</si>
  <si>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</si>
  <si>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</si>
  <si>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</si>
  <si>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</si>
  <si>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</si>
  <si>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</si>
  <si>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</si>
  <si>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</si>
  <si>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</si>
  <si>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</si>
  <si>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</si>
  <si>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</si>
  <si>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</si>
  <si>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</si>
  <si>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</si>
  <si>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</si>
  <si>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</si>
  <si>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</si>
  <si>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</si>
  <si>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</si>
  <si>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</si>
  <si>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</si>
  <si>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</si>
  <si>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</si>
  <si>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</si>
  <si>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</si>
  <si>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</si>
  <si>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</si>
  <si>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</si>
  <si>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</si>
  <si>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</si>
  <si>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</si>
  <si>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</si>
  <si>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</si>
  <si>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</si>
  <si>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</si>
  <si>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</si>
  <si>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</si>
  <si>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</si>
  <si>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</si>
  <si>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</si>
  <si>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</si>
  <si>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</si>
  <si>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</si>
  <si>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</si>
  <si>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</si>
  <si>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</si>
  <si>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</si>
  <si>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</si>
  <si>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</si>
  <si>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</si>
  <si>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</si>
  <si>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</si>
  <si>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</si>
  <si>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</si>
  <si>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</si>
  <si>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</si>
  <si>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</si>
  <si>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</si>
  <si>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</si>
  <si>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</si>
  <si>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香川県　善通寺市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</si>
  <si>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</si>
  <si>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</si>
  <si>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</si>
  <si>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</si>
  <si>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</si>
  <si>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</si>
  <si>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</si>
  <si>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</si>
  <si>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</si>
  <si>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</si>
  <si>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</si>
  <si>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</si>
  <si>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</si>
  <si>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</si>
  <si>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</si>
  <si>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</si>
  <si>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本市の下水道事業はH2年度に供用を開始しており、未だ耐用年数内であることから、現在策定している経営戦略（計画期間：R3年度～R12年度）の期間内で管渠更新を予定していない。一方、企業会計適用により固定資産台帳が整備されたことから経過年数の把握は可能となっている。財政上の観点からは、初期投資として管渠整備に要した元利償還金の返済が落ち着く段階で、詳細なストック管理計画を策定し、計画的に管渠更新を行うことで、投資の平準化が図れるものと考えており、当面は有収率の推移も注視しながら、管渠老朽化の進行状況の把握に努めていく。</t>
    <phoneticPr fontId="4"/>
  </si>
  <si>
    <t xml:space="preserve">当面の間は地方債の償還が大きな負担となっており、R2年度に改定した経営戦略に基づき計画的な財政運営を図っていく。今後人口減少により有収水量の大幅な増加は見込めないが、水洗化率の維持向上に努めるとともに、汚水処理原価の抑制についても広域化や共同化を推進することで対策を講じていく。公営企業会計適用４年目の決算であるが、次年度の決算状況も踏まえながら長期的な視点で現在の経営戦略を見直し、適切な料金水準への改定を検討するなどして、引き続き安定経営のための取り組みを続けていく。
</t>
    <rPh sb="158" eb="161">
      <t>ジネンド</t>
    </rPh>
    <rPh sb="162" eb="166">
      <t>ケッサンジョウキョウ</t>
    </rPh>
    <rPh sb="167" eb="168">
      <t>フ</t>
    </rPh>
    <rPh sb="173" eb="176">
      <t>チョウキテキ</t>
    </rPh>
    <rPh sb="177" eb="179">
      <t>シテン</t>
    </rPh>
    <rPh sb="180" eb="182">
      <t>ゲンザイ</t>
    </rPh>
    <rPh sb="183" eb="187">
      <t>ケイエイセンリャク</t>
    </rPh>
    <rPh sb="188" eb="190">
      <t>ミナオ</t>
    </rPh>
    <rPh sb="204" eb="206">
      <t>ケントウ</t>
    </rPh>
    <phoneticPr fontId="4"/>
  </si>
  <si>
    <t>R2年度の公営企業会計適用以降、経常収支比率は100％以上をキープし、経営そのものは黒字体質となっている。しかしながらこれは一般会計からの補助金により安定した収入が確保できていることが大きい。経費回収率の推移をみると、R4年度とR5年度決算については健全経営の水準とされる100%を上回っているが、企業会計適用後のR2年度・R3年度については100%未満となっており、汚水処理に要する費用を使用料収入では賄えていなかった。R6決算の見通しも過去２年の水準よりも厳しくなることが想定されていることや、今後大幅な事業拡張は予定しておらず、人口減少に伴う有収水量の減少が想定されることから、使用料収入の増加は見込めそうになく、物価水準の上昇を踏まえた適切な水準への料金改定や、業務の効率化・広域化などを引き続き検討し、汚水処理原価の抑制に努め、一般会計補助金に頼らない経営を目指していく必要がある。</t>
    <rPh sb="111" eb="113">
      <t>ネンド</t>
    </rPh>
    <rPh sb="213" eb="215">
      <t>ケッサン</t>
    </rPh>
    <rPh sb="216" eb="218">
      <t>ミトオ</t>
    </rPh>
    <rPh sb="220" eb="222">
      <t>カコ</t>
    </rPh>
    <rPh sb="223" eb="224">
      <t>ネン</t>
    </rPh>
    <rPh sb="225" eb="227">
      <t>スイジュン</t>
    </rPh>
    <rPh sb="230" eb="231">
      <t>キビ</t>
    </rPh>
    <rPh sb="238" eb="240">
      <t>ソウテイ</t>
    </rPh>
    <rPh sb="348" eb="349">
      <t>ヒ</t>
    </rPh>
    <rPh sb="350" eb="35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</si>
</sst>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7EB-4216-866C-2FF9A8475B6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c:v>
                </c:pt>
                <c:pt idx="3">
                  <c:v>7.0000000000000007E-2</c:v>
                </c:pt>
                <c:pt idx="4">
                  <c:v>0.06</c:v>
                </c:pt>
              </c:numCache>
            </c:numRef>
          </c:val>
          <c:smooth val="0"/>
          <c:extLst>
            <c:ext xmlns:c16="http://schemas.microsoft.com/office/drawing/2014/chart" uri="{C3380CC4-5D6E-409C-BE32-E72D297353CC}">
              <c16:uniqueId val="{00000001-27EB-4216-866C-2FF9A8475B6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DED-4121-B11E-996BE06F706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55.84</c:v>
                </c:pt>
                <c:pt idx="2">
                  <c:v>55.78</c:v>
                </c:pt>
                <c:pt idx="3">
                  <c:v>54.86</c:v>
                </c:pt>
                <c:pt idx="4">
                  <c:v>55.04</c:v>
                </c:pt>
              </c:numCache>
            </c:numRef>
          </c:val>
          <c:smooth val="0"/>
          <c:extLst>
            <c:ext xmlns:c16="http://schemas.microsoft.com/office/drawing/2014/chart" uri="{C3380CC4-5D6E-409C-BE32-E72D297353CC}">
              <c16:uniqueId val="{00000001-FDED-4121-B11E-996BE06F706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98.19</c:v>
                </c:pt>
                <c:pt idx="2">
                  <c:v>98.17</c:v>
                </c:pt>
                <c:pt idx="3">
                  <c:v>98.17</c:v>
                </c:pt>
                <c:pt idx="4">
                  <c:v>98.2</c:v>
                </c:pt>
              </c:numCache>
            </c:numRef>
          </c:val>
          <c:extLst>
            <c:ext xmlns:c16="http://schemas.microsoft.com/office/drawing/2014/chart" uri="{C3380CC4-5D6E-409C-BE32-E72D297353CC}">
              <c16:uniqueId val="{00000000-0FA8-4475-9EC5-6AC23C0143D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92.34</c:v>
                </c:pt>
                <c:pt idx="2">
                  <c:v>91.78</c:v>
                </c:pt>
                <c:pt idx="3">
                  <c:v>91.37</c:v>
                </c:pt>
                <c:pt idx="4">
                  <c:v>91.92</c:v>
                </c:pt>
              </c:numCache>
            </c:numRef>
          </c:val>
          <c:smooth val="0"/>
          <c:extLst>
            <c:ext xmlns:c16="http://schemas.microsoft.com/office/drawing/2014/chart" uri="{C3380CC4-5D6E-409C-BE32-E72D297353CC}">
              <c16:uniqueId val="{00000001-0FA8-4475-9EC5-6AC23C0143D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108.36</c:v>
                </c:pt>
                <c:pt idx="2">
                  <c:v>104.53</c:v>
                </c:pt>
                <c:pt idx="3">
                  <c:v>105.89</c:v>
                </c:pt>
                <c:pt idx="4">
                  <c:v>105.98</c:v>
                </c:pt>
              </c:numCache>
            </c:numRef>
          </c:val>
          <c:extLst>
            <c:ext xmlns:c16="http://schemas.microsoft.com/office/drawing/2014/chart" uri="{C3380CC4-5D6E-409C-BE32-E72D297353CC}">
              <c16:uniqueId val="{00000000-1CF5-4A2F-9120-861F0BDF153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105.41</c:v>
                </c:pt>
                <c:pt idx="2">
                  <c:v>104.64</c:v>
                </c:pt>
                <c:pt idx="3">
                  <c:v>105.35</c:v>
                </c:pt>
                <c:pt idx="4">
                  <c:v>106.8</c:v>
                </c:pt>
              </c:numCache>
            </c:numRef>
          </c:val>
          <c:smooth val="0"/>
          <c:extLst>
            <c:ext xmlns:c16="http://schemas.microsoft.com/office/drawing/2014/chart" uri="{C3380CC4-5D6E-409C-BE32-E72D297353CC}">
              <c16:uniqueId val="{00000001-1CF5-4A2F-9120-861F0BDF153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34.89</c:v>
                </c:pt>
                <c:pt idx="2">
                  <c:v>36.68</c:v>
                </c:pt>
                <c:pt idx="3">
                  <c:v>38.450000000000003</c:v>
                </c:pt>
                <c:pt idx="4">
                  <c:v>39.909999999999997</c:v>
                </c:pt>
              </c:numCache>
            </c:numRef>
          </c:val>
          <c:extLst>
            <c:ext xmlns:c16="http://schemas.microsoft.com/office/drawing/2014/chart" uri="{C3380CC4-5D6E-409C-BE32-E72D297353CC}">
              <c16:uniqueId val="{00000000-0BEA-4525-ACCE-CA427C19A81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25.37</c:v>
                </c:pt>
                <c:pt idx="2">
                  <c:v>26.89</c:v>
                </c:pt>
                <c:pt idx="3">
                  <c:v>29.42</c:v>
                </c:pt>
                <c:pt idx="4">
                  <c:v>31.14</c:v>
                </c:pt>
              </c:numCache>
            </c:numRef>
          </c:val>
          <c:smooth val="0"/>
          <c:extLst>
            <c:ext xmlns:c16="http://schemas.microsoft.com/office/drawing/2014/chart" uri="{C3380CC4-5D6E-409C-BE32-E72D297353CC}">
              <c16:uniqueId val="{00000001-0BEA-4525-ACCE-CA427C19A81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9F-4155-B583-A5D58957AF9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0.54</c:v>
                </c:pt>
                <c:pt idx="2">
                  <c:v>0.75</c:v>
                </c:pt>
                <c:pt idx="3">
                  <c:v>0.74</c:v>
                </c:pt>
                <c:pt idx="4">
                  <c:v>0.76</c:v>
                </c:pt>
              </c:numCache>
            </c:numRef>
          </c:val>
          <c:smooth val="0"/>
          <c:extLst>
            <c:ext xmlns:c16="http://schemas.microsoft.com/office/drawing/2014/chart" uri="{C3380CC4-5D6E-409C-BE32-E72D297353CC}">
              <c16:uniqueId val="{00000001-879F-4155-B583-A5D58957AF9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E90C-4E78-9DEC-ECA3CEFF0C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25.86</c:v>
                </c:pt>
                <c:pt idx="2">
                  <c:v>25.76</c:v>
                </c:pt>
                <c:pt idx="3">
                  <c:v>26.07</c:v>
                </c:pt>
                <c:pt idx="4">
                  <c:v>26.89</c:v>
                </c:pt>
              </c:numCache>
            </c:numRef>
          </c:val>
          <c:smooth val="0"/>
          <c:extLst>
            <c:ext xmlns:c16="http://schemas.microsoft.com/office/drawing/2014/chart" uri="{C3380CC4-5D6E-409C-BE32-E72D297353CC}">
              <c16:uniqueId val="{00000001-E90C-4E78-9DEC-ECA3CEFF0C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34.409999999999997</c:v>
                </c:pt>
                <c:pt idx="2">
                  <c:v>45.73</c:v>
                </c:pt>
                <c:pt idx="3">
                  <c:v>51.43</c:v>
                </c:pt>
                <c:pt idx="4">
                  <c:v>58.08</c:v>
                </c:pt>
              </c:numCache>
            </c:numRef>
          </c:val>
          <c:extLst>
            <c:ext xmlns:c16="http://schemas.microsoft.com/office/drawing/2014/chart" uri="{C3380CC4-5D6E-409C-BE32-E72D297353CC}">
              <c16:uniqueId val="{00000000-5665-44C6-BEC7-2EFD4462870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58.23</c:v>
                </c:pt>
                <c:pt idx="2">
                  <c:v>65.56</c:v>
                </c:pt>
                <c:pt idx="3">
                  <c:v>65.87</c:v>
                </c:pt>
                <c:pt idx="4">
                  <c:v>77.260000000000005</c:v>
                </c:pt>
              </c:numCache>
            </c:numRef>
          </c:val>
          <c:smooth val="0"/>
          <c:extLst>
            <c:ext xmlns:c16="http://schemas.microsoft.com/office/drawing/2014/chart" uri="{C3380CC4-5D6E-409C-BE32-E72D297353CC}">
              <c16:uniqueId val="{00000001-5665-44C6-BEC7-2EFD4462870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307.36</c:v>
                </c:pt>
                <c:pt idx="2">
                  <c:v>679.65</c:v>
                </c:pt>
                <c:pt idx="3">
                  <c:v>690.23</c:v>
                </c:pt>
                <c:pt idx="4">
                  <c:v>665.56</c:v>
                </c:pt>
              </c:numCache>
            </c:numRef>
          </c:val>
          <c:extLst>
            <c:ext xmlns:c16="http://schemas.microsoft.com/office/drawing/2014/chart" uri="{C3380CC4-5D6E-409C-BE32-E72D297353CC}">
              <c16:uniqueId val="{00000000-1E6C-4CF0-812E-87BCE833C9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812.92</c:v>
                </c:pt>
                <c:pt idx="2">
                  <c:v>765.48</c:v>
                </c:pt>
                <c:pt idx="3">
                  <c:v>742.08</c:v>
                </c:pt>
                <c:pt idx="4">
                  <c:v>730.84</c:v>
                </c:pt>
              </c:numCache>
            </c:numRef>
          </c:val>
          <c:smooth val="0"/>
          <c:extLst>
            <c:ext xmlns:c16="http://schemas.microsoft.com/office/drawing/2014/chart" uri="{C3380CC4-5D6E-409C-BE32-E72D297353CC}">
              <c16:uniqueId val="{00000001-1E6C-4CF0-812E-87BCE833C9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98.43</c:v>
                </c:pt>
                <c:pt idx="2">
                  <c:v>95.06</c:v>
                </c:pt>
                <c:pt idx="3">
                  <c:v>102.24</c:v>
                </c:pt>
                <c:pt idx="4">
                  <c:v>100</c:v>
                </c:pt>
              </c:numCache>
            </c:numRef>
          </c:val>
          <c:extLst>
            <c:ext xmlns:c16="http://schemas.microsoft.com/office/drawing/2014/chart" uri="{C3380CC4-5D6E-409C-BE32-E72D297353CC}">
              <c16:uniqueId val="{00000000-45D3-46E5-A747-EA22AB089F1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85.4</c:v>
                </c:pt>
                <c:pt idx="2">
                  <c:v>87.8</c:v>
                </c:pt>
                <c:pt idx="3">
                  <c:v>86.51</c:v>
                </c:pt>
                <c:pt idx="4">
                  <c:v>89.17</c:v>
                </c:pt>
              </c:numCache>
            </c:numRef>
          </c:val>
          <c:smooth val="0"/>
          <c:extLst>
            <c:ext xmlns:c16="http://schemas.microsoft.com/office/drawing/2014/chart" uri="{C3380CC4-5D6E-409C-BE32-E72D297353CC}">
              <c16:uniqueId val="{00000001-45D3-46E5-A747-EA22AB089F1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185.17</c:v>
                </c:pt>
                <c:pt idx="2">
                  <c:v>191.79</c:v>
                </c:pt>
                <c:pt idx="3">
                  <c:v>179.23</c:v>
                </c:pt>
                <c:pt idx="4">
                  <c:v>183.18</c:v>
                </c:pt>
              </c:numCache>
            </c:numRef>
          </c:val>
          <c:extLst>
            <c:ext xmlns:c16="http://schemas.microsoft.com/office/drawing/2014/chart" uri="{C3380CC4-5D6E-409C-BE32-E72D297353CC}">
              <c16:uniqueId val="{00000000-94F7-4AD9-851F-0E124AAEAD6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188.57</c:v>
                </c:pt>
                <c:pt idx="2">
                  <c:v>187.69</c:v>
                </c:pt>
                <c:pt idx="3">
                  <c:v>188.24</c:v>
                </c:pt>
                <c:pt idx="4">
                  <c:v>184.85</c:v>
                </c:pt>
              </c:numCache>
            </c:numRef>
          </c:val>
          <c:smooth val="0"/>
          <c:extLst>
            <c:ext xmlns:c16="http://schemas.microsoft.com/office/drawing/2014/chart" uri="{C3380CC4-5D6E-409C-BE32-E72D297353CC}">
              <c16:uniqueId val="{00000001-94F7-4AD9-851F-0E124AAEAD6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香川県　善通寺市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30338</v>
      </c>
      <c r="AM8" s="36"/>
      <c r="AN8" s="36"/>
      <c r="AO8" s="36"/>
      <c r="AP8" s="36"/>
      <c r="AQ8" s="36"/>
      <c r="AR8" s="36"/>
      <c r="AS8" s="36"/>
      <c r="AT8" s="37">
        <f>データ!T6</f>
        <v>39.93</v>
      </c>
      <c r="AU8" s="37"/>
      <c r="AV8" s="37"/>
      <c r="AW8" s="37"/>
      <c r="AX8" s="37"/>
      <c r="AY8" s="37"/>
      <c r="AZ8" s="37"/>
      <c r="BA8" s="37"/>
      <c r="BB8" s="37">
        <f>データ!U6</f>
        <v>759.78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62.79</v>
      </c>
      <c r="J10" s="37"/>
      <c r="K10" s="37"/>
      <c r="L10" s="37"/>
      <c r="M10" s="37"/>
      <c r="N10" s="37"/>
      <c r="O10" s="37"/>
      <c r="P10" s="37">
        <f>データ!P6</f>
        <v>59.35</v>
      </c>
      <c r="Q10" s="37"/>
      <c r="R10" s="37"/>
      <c r="S10" s="37"/>
      <c r="T10" s="37"/>
      <c r="U10" s="37"/>
      <c r="V10" s="37"/>
      <c r="W10" s="37">
        <f>データ!Q6</f>
        <v>89.75</v>
      </c>
      <c r="X10" s="37"/>
      <c r="Y10" s="37"/>
      <c r="Z10" s="37"/>
      <c r="AA10" s="37"/>
      <c r="AB10" s="37"/>
      <c r="AC10" s="37"/>
      <c r="AD10" s="36">
        <f>データ!R6</f>
        <v>3190</v>
      </c>
      <c r="AE10" s="36"/>
      <c r="AF10" s="36"/>
      <c r="AG10" s="36"/>
      <c r="AH10" s="36"/>
      <c r="AI10" s="36"/>
      <c r="AJ10" s="36"/>
      <c r="AK10" s="2"/>
      <c r="AL10" s="36">
        <f>データ!V6</f>
        <v>17845</v>
      </c>
      <c r="AM10" s="36"/>
      <c r="AN10" s="36"/>
      <c r="AO10" s="36"/>
      <c r="AP10" s="36"/>
      <c r="AQ10" s="36"/>
      <c r="AR10" s="36"/>
      <c r="AS10" s="36"/>
      <c r="AT10" s="37">
        <f>データ!W6</f>
        <v>8.01</v>
      </c>
      <c r="AU10" s="37"/>
      <c r="AV10" s="37"/>
      <c r="AW10" s="37"/>
      <c r="AX10" s="37"/>
      <c r="AY10" s="37"/>
      <c r="AZ10" s="37"/>
      <c r="BA10" s="37"/>
      <c r="BB10" s="37">
        <f>データ!X6</f>
        <v>2227.84</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115</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NhlsE6lLDvdWopu9twxDKGF79MDa2orrKc9eMZOTUIYBQJOfxvPJuhR2ZYUE1mM6VIi6/KX4zyxU2L+Uehk2Sw==" saltValue="RfC3CYJ1GGIj4qv1IeQm4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372048</v>
      </c>
      <c r="D6" s="19">
        <f t="shared" si="3"/>
        <v>46</v>
      </c>
      <c r="E6" s="19">
        <f t="shared" si="3"/>
        <v>17</v>
      </c>
      <c r="F6" s="19">
        <f t="shared" si="3"/>
        <v>1</v>
      </c>
      <c r="G6" s="19">
        <f t="shared" si="3"/>
        <v>0</v>
      </c>
      <c r="H6" s="19" t="str">
        <f t="shared" si="3"/>
        <v>香川県　善通寺市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62.79</v>
      </c>
      <c r="P6" s="20">
        <f t="shared" si="3"/>
        <v>59.35</v>
      </c>
      <c r="Q6" s="20">
        <f t="shared" si="3"/>
        <v>89.75</v>
      </c>
      <c r="R6" s="20">
        <f t="shared" si="3"/>
        <v>3190</v>
      </c>
      <c r="S6" s="20">
        <f t="shared" si="3"/>
        <v>30338</v>
      </c>
      <c r="T6" s="20">
        <f t="shared" si="3"/>
        <v>39.93</v>
      </c>
      <c r="U6" s="20">
        <f t="shared" si="3"/>
        <v>759.78</v>
      </c>
      <c r="V6" s="20">
        <f t="shared" si="3"/>
        <v>17845</v>
      </c>
      <c r="W6" s="20">
        <f t="shared" si="3"/>
        <v>8.01</v>
      </c>
      <c r="X6" s="20">
        <f t="shared" si="3"/>
        <v>2227.84</v>
      </c>
      <c r="Y6" s="21" t="str">
        <f>IF(Y7="",NA(),Y7)</f>
        <v>-</v>
      </c>
      <c r="Z6" s="21">
        <f t="shared" ref="Z6:AH6" si="4">IF(Z7="",NA(),Z7)</f>
        <v>108.36</v>
      </c>
      <c r="AA6" s="21">
        <f t="shared" si="4"/>
        <v>104.53</v>
      </c>
      <c r="AB6" s="21">
        <f t="shared" si="4"/>
        <v>105.89</v>
      </c>
      <c r="AC6" s="21">
        <f t="shared" si="4"/>
        <v>105.98</v>
      </c>
      <c r="AD6" s="21" t="str">
        <f t="shared" si="4"/>
        <v>-</v>
      </c>
      <c r="AE6" s="21">
        <f t="shared" si="4"/>
        <v>105.41</v>
      </c>
      <c r="AF6" s="21">
        <f t="shared" si="4"/>
        <v>104.64</v>
      </c>
      <c r="AG6" s="21">
        <f t="shared" si="4"/>
        <v>105.35</v>
      </c>
      <c r="AH6" s="21">
        <f t="shared" si="4"/>
        <v>106.8</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25.86</v>
      </c>
      <c r="AQ6" s="21">
        <f t="shared" si="5"/>
        <v>25.76</v>
      </c>
      <c r="AR6" s="21">
        <f t="shared" si="5"/>
        <v>26.07</v>
      </c>
      <c r="AS6" s="21">
        <f t="shared" si="5"/>
        <v>26.89</v>
      </c>
      <c r="AT6" s="20" t="str">
        <f>IF(AT7="","",IF(AT7="-","【-】","【"&amp;SUBSTITUTE(TEXT(AT7,"#,##0.00"),"-","△")&amp;"】"))</f>
        <v>【3.03】</v>
      </c>
      <c r="AU6" s="21" t="str">
        <f>IF(AU7="",NA(),AU7)</f>
        <v>-</v>
      </c>
      <c r="AV6" s="21">
        <f t="shared" ref="AV6:BD6" si="6">IF(AV7="",NA(),AV7)</f>
        <v>34.409999999999997</v>
      </c>
      <c r="AW6" s="21">
        <f t="shared" si="6"/>
        <v>45.73</v>
      </c>
      <c r="AX6" s="21">
        <f t="shared" si="6"/>
        <v>51.43</v>
      </c>
      <c r="AY6" s="21">
        <f t="shared" si="6"/>
        <v>58.08</v>
      </c>
      <c r="AZ6" s="21" t="str">
        <f t="shared" si="6"/>
        <v>-</v>
      </c>
      <c r="BA6" s="21">
        <f t="shared" si="6"/>
        <v>58.23</v>
      </c>
      <c r="BB6" s="21">
        <f t="shared" si="6"/>
        <v>65.56</v>
      </c>
      <c r="BC6" s="21">
        <f t="shared" si="6"/>
        <v>65.87</v>
      </c>
      <c r="BD6" s="21">
        <f t="shared" si="6"/>
        <v>77.260000000000005</v>
      </c>
      <c r="BE6" s="20" t="str">
        <f>IF(BE7="","",IF(BE7="-","【-】","【"&amp;SUBSTITUTE(TEXT(BE7,"#,##0.00"),"-","△")&amp;"】"))</f>
        <v>【78.43】</v>
      </c>
      <c r="BF6" s="21" t="str">
        <f>IF(BF7="",NA(),BF7)</f>
        <v>-</v>
      </c>
      <c r="BG6" s="21">
        <f t="shared" ref="BG6:BO6" si="7">IF(BG7="",NA(),BG7)</f>
        <v>307.36</v>
      </c>
      <c r="BH6" s="21">
        <f t="shared" si="7"/>
        <v>679.65</v>
      </c>
      <c r="BI6" s="21">
        <f t="shared" si="7"/>
        <v>690.23</v>
      </c>
      <c r="BJ6" s="21">
        <f t="shared" si="7"/>
        <v>665.56</v>
      </c>
      <c r="BK6" s="21" t="str">
        <f t="shared" si="7"/>
        <v>-</v>
      </c>
      <c r="BL6" s="21">
        <f t="shared" si="7"/>
        <v>812.92</v>
      </c>
      <c r="BM6" s="21">
        <f t="shared" si="7"/>
        <v>765.48</v>
      </c>
      <c r="BN6" s="21">
        <f t="shared" si="7"/>
        <v>742.08</v>
      </c>
      <c r="BO6" s="21">
        <f t="shared" si="7"/>
        <v>730.84</v>
      </c>
      <c r="BP6" s="20" t="str">
        <f>IF(BP7="","",IF(BP7="-","【-】","【"&amp;SUBSTITUTE(TEXT(BP7,"#,##0.00"),"-","△")&amp;"】"))</f>
        <v>【630.82】</v>
      </c>
      <c r="BQ6" s="21" t="str">
        <f>IF(BQ7="",NA(),BQ7)</f>
        <v>-</v>
      </c>
      <c r="BR6" s="21">
        <f t="shared" ref="BR6:BZ6" si="8">IF(BR7="",NA(),BR7)</f>
        <v>98.43</v>
      </c>
      <c r="BS6" s="21">
        <f t="shared" si="8"/>
        <v>95.06</v>
      </c>
      <c r="BT6" s="21">
        <f t="shared" si="8"/>
        <v>102.24</v>
      </c>
      <c r="BU6" s="21">
        <f t="shared" si="8"/>
        <v>100</v>
      </c>
      <c r="BV6" s="21" t="str">
        <f t="shared" si="8"/>
        <v>-</v>
      </c>
      <c r="BW6" s="21">
        <f t="shared" si="8"/>
        <v>85.4</v>
      </c>
      <c r="BX6" s="21">
        <f t="shared" si="8"/>
        <v>87.8</v>
      </c>
      <c r="BY6" s="21">
        <f t="shared" si="8"/>
        <v>86.51</v>
      </c>
      <c r="BZ6" s="21">
        <f t="shared" si="8"/>
        <v>89.17</v>
      </c>
      <c r="CA6" s="20" t="str">
        <f>IF(CA7="","",IF(CA7="-","【-】","【"&amp;SUBSTITUTE(TEXT(CA7,"#,##0.00"),"-","△")&amp;"】"))</f>
        <v>【97.81】</v>
      </c>
      <c r="CB6" s="21" t="str">
        <f>IF(CB7="",NA(),CB7)</f>
        <v>-</v>
      </c>
      <c r="CC6" s="21">
        <f t="shared" ref="CC6:CK6" si="9">IF(CC7="",NA(),CC7)</f>
        <v>185.17</v>
      </c>
      <c r="CD6" s="21">
        <f t="shared" si="9"/>
        <v>191.79</v>
      </c>
      <c r="CE6" s="21">
        <f t="shared" si="9"/>
        <v>179.23</v>
      </c>
      <c r="CF6" s="21">
        <f t="shared" si="9"/>
        <v>183.18</v>
      </c>
      <c r="CG6" s="21" t="str">
        <f t="shared" si="9"/>
        <v>-</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t="str">
        <f t="shared" si="10"/>
        <v>-</v>
      </c>
      <c r="CS6" s="21">
        <f t="shared" si="10"/>
        <v>55.84</v>
      </c>
      <c r="CT6" s="21">
        <f t="shared" si="10"/>
        <v>55.78</v>
      </c>
      <c r="CU6" s="21">
        <f t="shared" si="10"/>
        <v>54.86</v>
      </c>
      <c r="CV6" s="21">
        <f t="shared" si="10"/>
        <v>55.04</v>
      </c>
      <c r="CW6" s="20" t="str">
        <f>IF(CW7="","",IF(CW7="-","【-】","【"&amp;SUBSTITUTE(TEXT(CW7,"#,##0.00"),"-","△")&amp;"】"))</f>
        <v>【58.94】</v>
      </c>
      <c r="CX6" s="21" t="str">
        <f>IF(CX7="",NA(),CX7)</f>
        <v>-</v>
      </c>
      <c r="CY6" s="21">
        <f t="shared" ref="CY6:DG6" si="11">IF(CY7="",NA(),CY7)</f>
        <v>98.19</v>
      </c>
      <c r="CZ6" s="21">
        <f t="shared" si="11"/>
        <v>98.17</v>
      </c>
      <c r="DA6" s="21">
        <f t="shared" si="11"/>
        <v>98.17</v>
      </c>
      <c r="DB6" s="21">
        <f t="shared" si="11"/>
        <v>98.2</v>
      </c>
      <c r="DC6" s="21" t="str">
        <f t="shared" si="11"/>
        <v>-</v>
      </c>
      <c r="DD6" s="21">
        <f t="shared" si="11"/>
        <v>92.34</v>
      </c>
      <c r="DE6" s="21">
        <f t="shared" si="11"/>
        <v>91.78</v>
      </c>
      <c r="DF6" s="21">
        <f t="shared" si="11"/>
        <v>91.37</v>
      </c>
      <c r="DG6" s="21">
        <f t="shared" si="11"/>
        <v>91.92</v>
      </c>
      <c r="DH6" s="20" t="str">
        <f>IF(DH7="","",IF(DH7="-","【-】","【"&amp;SUBSTITUTE(TEXT(DH7,"#,##0.00"),"-","△")&amp;"】"))</f>
        <v>【95.91】</v>
      </c>
      <c r="DI6" s="21" t="str">
        <f>IF(DI7="",NA(),DI7)</f>
        <v>-</v>
      </c>
      <c r="DJ6" s="21">
        <f t="shared" ref="DJ6:DR6" si="12">IF(DJ7="",NA(),DJ7)</f>
        <v>34.89</v>
      </c>
      <c r="DK6" s="21">
        <f t="shared" si="12"/>
        <v>36.68</v>
      </c>
      <c r="DL6" s="21">
        <f t="shared" si="12"/>
        <v>38.450000000000003</v>
      </c>
      <c r="DM6" s="21">
        <f t="shared" si="12"/>
        <v>39.909999999999997</v>
      </c>
      <c r="DN6" s="21" t="str">
        <f t="shared" si="12"/>
        <v>-</v>
      </c>
      <c r="DO6" s="21">
        <f t="shared" si="12"/>
        <v>25.37</v>
      </c>
      <c r="DP6" s="21">
        <f t="shared" si="12"/>
        <v>26.89</v>
      </c>
      <c r="DQ6" s="21">
        <f t="shared" si="12"/>
        <v>29.42</v>
      </c>
      <c r="DR6" s="21">
        <f t="shared" si="12"/>
        <v>31.14</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0.54</v>
      </c>
      <c r="EA6" s="21">
        <f t="shared" si="13"/>
        <v>0.75</v>
      </c>
      <c r="EB6" s="21">
        <f t="shared" si="13"/>
        <v>0.74</v>
      </c>
      <c r="EC6" s="21">
        <f t="shared" si="13"/>
        <v>0.76</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372048</v>
      </c>
      <c r="D7" s="23">
        <v>46</v>
      </c>
      <c r="E7" s="23">
        <v>17</v>
      </c>
      <c r="F7" s="23">
        <v>1</v>
      </c>
      <c r="G7" s="23">
        <v>0</v>
      </c>
      <c r="H7" s="23" t="s">
        <v>96</v>
      </c>
      <c r="I7" s="23" t="s">
        <v>97</v>
      </c>
      <c r="J7" s="23" t="s">
        <v>98</v>
      </c>
      <c r="K7" s="23" t="s">
        <v>99</v>
      </c>
      <c r="L7" s="23" t="s">
        <v>100</v>
      </c>
      <c r="M7" s="23" t="s">
        <v>101</v>
      </c>
      <c r="N7" s="24" t="s">
        <v>102</v>
      </c>
      <c r="O7" s="24">
        <v>62.79</v>
      </c>
      <c r="P7" s="24">
        <v>59.35</v>
      </c>
      <c r="Q7" s="24">
        <v>89.75</v>
      </c>
      <c r="R7" s="24">
        <v>3190</v>
      </c>
      <c r="S7" s="24">
        <v>30338</v>
      </c>
      <c r="T7" s="24">
        <v>39.93</v>
      </c>
      <c r="U7" s="24">
        <v>759.78</v>
      </c>
      <c r="V7" s="24">
        <v>17845</v>
      </c>
      <c r="W7" s="24">
        <v>8.01</v>
      </c>
      <c r="X7" s="24">
        <v>2227.84</v>
      </c>
      <c r="Y7" s="24" t="s">
        <v>102</v>
      </c>
      <c r="Z7" s="24">
        <v>108.36</v>
      </c>
      <c r="AA7" s="24">
        <v>104.53</v>
      </c>
      <c r="AB7" s="24">
        <v>105.89</v>
      </c>
      <c r="AC7" s="24">
        <v>105.98</v>
      </c>
      <c r="AD7" s="24" t="s">
        <v>102</v>
      </c>
      <c r="AE7" s="24">
        <v>105.41</v>
      </c>
      <c r="AF7" s="24">
        <v>104.64</v>
      </c>
      <c r="AG7" s="24">
        <v>105.35</v>
      </c>
      <c r="AH7" s="24">
        <v>106.8</v>
      </c>
      <c r="AI7" s="24">
        <v>105.91</v>
      </c>
      <c r="AJ7" s="24" t="s">
        <v>102</v>
      </c>
      <c r="AK7" s="24">
        <v>0</v>
      </c>
      <c r="AL7" s="24">
        <v>0</v>
      </c>
      <c r="AM7" s="24">
        <v>0</v>
      </c>
      <c r="AN7" s="24">
        <v>0</v>
      </c>
      <c r="AO7" s="24" t="s">
        <v>102</v>
      </c>
      <c r="AP7" s="24">
        <v>25.86</v>
      </c>
      <c r="AQ7" s="24">
        <v>25.76</v>
      </c>
      <c r="AR7" s="24">
        <v>26.07</v>
      </c>
      <c r="AS7" s="24">
        <v>26.89</v>
      </c>
      <c r="AT7" s="24">
        <v>3.03</v>
      </c>
      <c r="AU7" s="24" t="s">
        <v>102</v>
      </c>
      <c r="AV7" s="24">
        <v>34.409999999999997</v>
      </c>
      <c r="AW7" s="24">
        <v>45.73</v>
      </c>
      <c r="AX7" s="24">
        <v>51.43</v>
      </c>
      <c r="AY7" s="24">
        <v>58.08</v>
      </c>
      <c r="AZ7" s="24" t="s">
        <v>102</v>
      </c>
      <c r="BA7" s="24">
        <v>58.23</v>
      </c>
      <c r="BB7" s="24">
        <v>65.56</v>
      </c>
      <c r="BC7" s="24">
        <v>65.87</v>
      </c>
      <c r="BD7" s="24">
        <v>77.260000000000005</v>
      </c>
      <c r="BE7" s="24">
        <v>78.430000000000007</v>
      </c>
      <c r="BF7" s="24" t="s">
        <v>102</v>
      </c>
      <c r="BG7" s="24">
        <v>307.36</v>
      </c>
      <c r="BH7" s="24">
        <v>679.65</v>
      </c>
      <c r="BI7" s="24">
        <v>690.23</v>
      </c>
      <c r="BJ7" s="24">
        <v>665.56</v>
      </c>
      <c r="BK7" s="24" t="s">
        <v>102</v>
      </c>
      <c r="BL7" s="24">
        <v>812.92</v>
      </c>
      <c r="BM7" s="24">
        <v>765.48</v>
      </c>
      <c r="BN7" s="24">
        <v>742.08</v>
      </c>
      <c r="BO7" s="24">
        <v>730.84</v>
      </c>
      <c r="BP7" s="24">
        <v>630.82000000000005</v>
      </c>
      <c r="BQ7" s="24" t="s">
        <v>102</v>
      </c>
      <c r="BR7" s="24">
        <v>98.43</v>
      </c>
      <c r="BS7" s="24">
        <v>95.06</v>
      </c>
      <c r="BT7" s="24">
        <v>102.24</v>
      </c>
      <c r="BU7" s="24">
        <v>100</v>
      </c>
      <c r="BV7" s="24" t="s">
        <v>102</v>
      </c>
      <c r="BW7" s="24">
        <v>85.4</v>
      </c>
      <c r="BX7" s="24">
        <v>87.8</v>
      </c>
      <c r="BY7" s="24">
        <v>86.51</v>
      </c>
      <c r="BZ7" s="24">
        <v>89.17</v>
      </c>
      <c r="CA7" s="24">
        <v>97.81</v>
      </c>
      <c r="CB7" s="24" t="s">
        <v>102</v>
      </c>
      <c r="CC7" s="24">
        <v>185.17</v>
      </c>
      <c r="CD7" s="24">
        <v>191.79</v>
      </c>
      <c r="CE7" s="24">
        <v>179.23</v>
      </c>
      <c r="CF7" s="24">
        <v>183.18</v>
      </c>
      <c r="CG7" s="24" t="s">
        <v>102</v>
      </c>
      <c r="CH7" s="24">
        <v>188.57</v>
      </c>
      <c r="CI7" s="24">
        <v>187.69</v>
      </c>
      <c r="CJ7" s="24">
        <v>188.24</v>
      </c>
      <c r="CK7" s="24">
        <v>184.85</v>
      </c>
      <c r="CL7" s="24">
        <v>138.75</v>
      </c>
      <c r="CM7" s="24" t="s">
        <v>102</v>
      </c>
      <c r="CN7" s="24" t="s">
        <v>102</v>
      </c>
      <c r="CO7" s="24" t="s">
        <v>102</v>
      </c>
      <c r="CP7" s="24" t="s">
        <v>102</v>
      </c>
      <c r="CQ7" s="24" t="s">
        <v>102</v>
      </c>
      <c r="CR7" s="24" t="s">
        <v>102</v>
      </c>
      <c r="CS7" s="24">
        <v>55.84</v>
      </c>
      <c r="CT7" s="24">
        <v>55.78</v>
      </c>
      <c r="CU7" s="24">
        <v>54.86</v>
      </c>
      <c r="CV7" s="24">
        <v>55.04</v>
      </c>
      <c r="CW7" s="24">
        <v>58.94</v>
      </c>
      <c r="CX7" s="24" t="s">
        <v>102</v>
      </c>
      <c r="CY7" s="24">
        <v>98.19</v>
      </c>
      <c r="CZ7" s="24">
        <v>98.17</v>
      </c>
      <c r="DA7" s="24">
        <v>98.17</v>
      </c>
      <c r="DB7" s="24">
        <v>98.2</v>
      </c>
      <c r="DC7" s="24" t="s">
        <v>102</v>
      </c>
      <c r="DD7" s="24">
        <v>92.34</v>
      </c>
      <c r="DE7" s="24">
        <v>91.78</v>
      </c>
      <c r="DF7" s="24">
        <v>91.37</v>
      </c>
      <c r="DG7" s="24">
        <v>91.92</v>
      </c>
      <c r="DH7" s="24">
        <v>95.91</v>
      </c>
      <c r="DI7" s="24" t="s">
        <v>102</v>
      </c>
      <c r="DJ7" s="24">
        <v>34.89</v>
      </c>
      <c r="DK7" s="24">
        <v>36.68</v>
      </c>
      <c r="DL7" s="24">
        <v>38.450000000000003</v>
      </c>
      <c r="DM7" s="24">
        <v>39.909999999999997</v>
      </c>
      <c r="DN7" s="24" t="s">
        <v>102</v>
      </c>
      <c r="DO7" s="24">
        <v>25.37</v>
      </c>
      <c r="DP7" s="24">
        <v>26.89</v>
      </c>
      <c r="DQ7" s="24">
        <v>29.42</v>
      </c>
      <c r="DR7" s="24">
        <v>31.14</v>
      </c>
      <c r="DS7" s="24">
        <v>41.09</v>
      </c>
      <c r="DT7" s="24" t="s">
        <v>102</v>
      </c>
      <c r="DU7" s="24">
        <v>0</v>
      </c>
      <c r="DV7" s="24">
        <v>0</v>
      </c>
      <c r="DW7" s="24">
        <v>0</v>
      </c>
      <c r="DX7" s="24">
        <v>0</v>
      </c>
      <c r="DY7" s="24" t="s">
        <v>102</v>
      </c>
      <c r="DZ7" s="24">
        <v>0.54</v>
      </c>
      <c r="EA7" s="24">
        <v>0.75</v>
      </c>
      <c r="EB7" s="24">
        <v>0.74</v>
      </c>
      <c r="EC7" s="24">
        <v>0.76</v>
      </c>
      <c r="ED7" s="24">
        <v>8.68</v>
      </c>
      <c r="EE7" s="24" t="s">
        <v>102</v>
      </c>
      <c r="EF7" s="24">
        <v>0</v>
      </c>
      <c r="EG7" s="24">
        <v>0</v>
      </c>
      <c r="EH7" s="24">
        <v>0</v>
      </c>
      <c r="EI7" s="24">
        <v>0</v>
      </c>
      <c r="EJ7" s="24" t="s">
        <v>102</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2025-01-30T01:08:17Z</cp:lastPrinted>
  <dcterms:created xsi:type="dcterms:W3CDTF">2025-01-24T07:06:07Z</dcterms:created>
  <dcterms:modified xsi:type="dcterms:W3CDTF">2025-01-30T01:09:47Z</dcterms:modified>
  <cp:category/>
</cp:coreProperties>
</file>