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X:\★★秘書課・政策課からの引継ぎフォルダ★★\05 自治会\㊶自治集会場改修工事補助関連\様式\R7.4.1～\"/>
    </mc:Choice>
  </mc:AlternateContent>
  <xr:revisionPtr revIDLastSave="0" documentId="13_ncr:1_{9CB8923E-150F-4469-8645-CC30A2A1264F}" xr6:coauthVersionLast="36" xr6:coauthVersionMax="36" xr10:uidLastSave="{00000000-0000-0000-0000-000000000000}"/>
  <bookViews>
    <workbookView xWindow="0" yWindow="0" windowWidth="23580" windowHeight="12108" xr2:uid="{493A6BDF-6226-4B03-964B-0B2BEA925F54}"/>
  </bookViews>
  <sheets>
    <sheet name="予算書" sheetId="1" r:id="rId1"/>
    <sheet name="予算書 (記入例)" sheetId="2" r:id="rId2"/>
  </sheets>
  <externalReferences>
    <externalReference r:id="rId3"/>
  </externalReferences>
  <definedNames>
    <definedName name="_xlnm.Print_Area" localSheetId="0">予算書!$A$1:$F$29</definedName>
    <definedName name="_xlnm.Print_Area" localSheetId="1">'予算書 (記入例)'!$A$1:$F$27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2" l="1"/>
  <c r="F25" i="2"/>
  <c r="F17" i="1"/>
  <c r="F25" i="1"/>
  <c r="F16" i="1"/>
  <c r="F16" i="2"/>
  <c r="E29" i="2"/>
  <c r="F28" i="2"/>
  <c r="E28" i="2"/>
  <c r="B28" i="2"/>
  <c r="E27" i="2"/>
  <c r="F26" i="2"/>
  <c r="E26" i="2"/>
  <c r="B26" i="2"/>
  <c r="E29" i="1"/>
  <c r="F28" i="1"/>
  <c r="E28" i="1"/>
  <c r="B28" i="1"/>
  <c r="E27" i="1"/>
  <c r="F26" i="1"/>
  <c r="E26" i="1"/>
  <c r="B26" i="1"/>
</calcChain>
</file>

<file path=xl/sharedStrings.xml><?xml version="1.0" encoding="utf-8"?>
<sst xmlns="http://schemas.openxmlformats.org/spreadsheetml/2006/main" count="43" uniqueCount="27">
  <si>
    <t>資　金　計　画　書</t>
    <rPh sb="0" eb="1">
      <t>シ</t>
    </rPh>
    <rPh sb="2" eb="3">
      <t>キン</t>
    </rPh>
    <rPh sb="4" eb="5">
      <t>ケイ</t>
    </rPh>
    <rPh sb="6" eb="7">
      <t>ガ</t>
    </rPh>
    <phoneticPr fontId="3"/>
  </si>
  <si>
    <t>自治会名</t>
    <rPh sb="0" eb="4">
      <t>ジチカイメイ</t>
    </rPh>
    <phoneticPr fontId="3"/>
  </si>
  <si>
    <t>集会場名</t>
    <rPh sb="0" eb="4">
      <t>シュウカイジョウメイ</t>
    </rPh>
    <phoneticPr fontId="3"/>
  </si>
  <si>
    <t>代表者名</t>
    <rPh sb="0" eb="4">
      <t>ダイヒョウシャメイ</t>
    </rPh>
    <phoneticPr fontId="3"/>
  </si>
  <si>
    <t>収支計画</t>
    <rPh sb="0" eb="4">
      <t>シュウシケイカク</t>
    </rPh>
    <phoneticPr fontId="3"/>
  </si>
  <si>
    <t>収入</t>
    <rPh sb="0" eb="2">
      <t>シュウニュウ</t>
    </rPh>
    <phoneticPr fontId="3"/>
  </si>
  <si>
    <t>自己（自治会）資金</t>
    <rPh sb="0" eb="2">
      <t>ジコ</t>
    </rPh>
    <rPh sb="3" eb="6">
      <t>ジチカイ</t>
    </rPh>
    <rPh sb="7" eb="9">
      <t>シキン</t>
    </rPh>
    <phoneticPr fontId="3"/>
  </si>
  <si>
    <t>借入金（　　　　　　　　　　　　　）</t>
    <rPh sb="0" eb="3">
      <t>カリイレキン</t>
    </rPh>
    <phoneticPr fontId="3"/>
  </si>
  <si>
    <t>寄付金（　　　　　　　　　　　　　）</t>
    <rPh sb="0" eb="3">
      <t>キフキン</t>
    </rPh>
    <phoneticPr fontId="3"/>
  </si>
  <si>
    <t>その他（　　　　　　　　　　　　　）</t>
    <rPh sb="2" eb="3">
      <t>タ</t>
    </rPh>
    <phoneticPr fontId="3"/>
  </si>
  <si>
    <t>科　目</t>
    <rPh sb="0" eb="1">
      <t>カ</t>
    </rPh>
    <rPh sb="2" eb="3">
      <t>メ</t>
    </rPh>
    <phoneticPr fontId="3"/>
  </si>
  <si>
    <t>金　額（円）</t>
    <rPh sb="0" eb="1">
      <t>キン</t>
    </rPh>
    <rPh sb="2" eb="3">
      <t>ガク</t>
    </rPh>
    <rPh sb="4" eb="5">
      <t>エン</t>
    </rPh>
    <phoneticPr fontId="3"/>
  </si>
  <si>
    <t>計</t>
    <rPh sb="0" eb="1">
      <t>ケイ</t>
    </rPh>
    <phoneticPr fontId="3"/>
  </si>
  <si>
    <t>支出</t>
    <rPh sb="0" eb="2">
      <t>シシュツ</t>
    </rPh>
    <phoneticPr fontId="3"/>
  </si>
  <si>
    <t>内　訳</t>
    <rPh sb="0" eb="1">
      <t>ウチ</t>
    </rPh>
    <rPh sb="2" eb="3">
      <t>ワケ</t>
    </rPh>
    <phoneticPr fontId="3"/>
  </si>
  <si>
    <t>工事費</t>
    <rPh sb="0" eb="3">
      <t>コウジヒ</t>
    </rPh>
    <phoneticPr fontId="3"/>
  </si>
  <si>
    <t>善通寺自治会</t>
    <rPh sb="0" eb="3">
      <t>ゼンツウジ</t>
    </rPh>
    <rPh sb="3" eb="6">
      <t>ジチカイ</t>
    </rPh>
    <phoneticPr fontId="3"/>
  </si>
  <si>
    <t>善通寺自治集会場</t>
    <rPh sb="0" eb="3">
      <t>ゼンツウジ</t>
    </rPh>
    <rPh sb="3" eb="8">
      <t>ジチシュウカイジョウ</t>
    </rPh>
    <phoneticPr fontId="3"/>
  </si>
  <si>
    <t>善通寺　太郎</t>
    <rPh sb="0" eb="3">
      <t>ゼンツウジ</t>
    </rPh>
    <rPh sb="4" eb="6">
      <t>タロウ</t>
    </rPh>
    <phoneticPr fontId="3"/>
  </si>
  <si>
    <r>
      <t>寄付金（　</t>
    </r>
    <r>
      <rPr>
        <sz val="12"/>
        <color rgb="FFFF0000"/>
        <rFont val="HGSｺﾞｼｯｸM"/>
        <family val="3"/>
        <charset val="128"/>
      </rPr>
      <t>㈱地元商会、㈱△△建設</t>
    </r>
    <r>
      <rPr>
        <sz val="12"/>
        <color rgb="FF000000"/>
        <rFont val="ＭＳ 明朝"/>
        <family val="1"/>
        <charset val="128"/>
      </rPr>
      <t>　）</t>
    </r>
    <rPh sb="0" eb="3">
      <t>キフキン</t>
    </rPh>
    <rPh sb="6" eb="8">
      <t>ジモト</t>
    </rPh>
    <rPh sb="8" eb="10">
      <t>ショウカイ</t>
    </rPh>
    <rPh sb="14" eb="16">
      <t>ケンセツ</t>
    </rPh>
    <phoneticPr fontId="3"/>
  </si>
  <si>
    <t>市補助金</t>
    <rPh sb="0" eb="1">
      <t>シ</t>
    </rPh>
    <rPh sb="1" eb="4">
      <t>ホジョキン</t>
    </rPh>
    <phoneticPr fontId="3"/>
  </si>
  <si>
    <r>
      <t>借入金（　</t>
    </r>
    <r>
      <rPr>
        <sz val="12"/>
        <color rgb="FFFF0000"/>
        <rFont val="HGSｺﾞｼｯｸM"/>
        <family val="3"/>
        <charset val="128"/>
      </rPr>
      <t>〇〇銀行より</t>
    </r>
    <r>
      <rPr>
        <sz val="12"/>
        <color rgb="FF000000"/>
        <rFont val="ＭＳ 明朝"/>
        <family val="1"/>
        <charset val="128"/>
      </rPr>
      <t>　　　　　　）</t>
    </r>
    <rPh sb="0" eb="3">
      <t>カリイレキン</t>
    </rPh>
    <rPh sb="7" eb="9">
      <t>ギンコウ</t>
    </rPh>
    <phoneticPr fontId="3"/>
  </si>
  <si>
    <t>屋根修繕</t>
    <rPh sb="0" eb="4">
      <t>ヤネシュウゼン</t>
    </rPh>
    <phoneticPr fontId="3"/>
  </si>
  <si>
    <t>外壁塗装</t>
    <rPh sb="0" eb="4">
      <t>ガイヘキトソウ</t>
    </rPh>
    <phoneticPr fontId="3"/>
  </si>
  <si>
    <t>床改修</t>
    <rPh sb="0" eb="1">
      <t>ユカ</t>
    </rPh>
    <rPh sb="1" eb="3">
      <t>カイシュウ</t>
    </rPh>
    <phoneticPr fontId="3"/>
  </si>
  <si>
    <t>トイレ改修</t>
    <rPh sb="3" eb="5">
      <t>カイシュウ</t>
    </rPh>
    <phoneticPr fontId="3"/>
  </si>
  <si>
    <t>記入例</t>
    <rPh sb="0" eb="3">
      <t>キニュウレイ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</si>
</sst>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 #,##0\ \)"/>
    <numFmt numFmtId="177" formatCode="#,##0;[Red]#,##0"/>
  </numFmts>
  <fonts count="12" x14ac:knownFonts="1">
    <font>
      <sz val="11"/>
      <name val="ＭＳ Ｐゴシック"/>
      <family val="3"/>
      <charset val="128"/>
    </font>
    <font>
      <sz val="11"/>
      <name val="ＭＳ Ｐゴシック"/>
      <family val="3"/>
      <charset val="128"/>
    </font>
    <font>
      <sz val="14"/>
      <color rgb="FF000000"/>
      <name val="ＭＳ 明朝"/>
      <family val="1"/>
      <charset val="128"/>
    </font>
    <font>
      <sz val="6"/>
      <name val="ＭＳ Ｐゴシック"/>
      <family val="3"/>
      <charset val="128"/>
    </font>
    <font>
      <sz val="12"/>
      <name val="ＭＳ 明朝"/>
      <family val="1"/>
      <charset val="128"/>
    </font>
    <font>
      <sz val="12"/>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12"/>
      <color rgb="FFFF0000"/>
      <name val="HGSｺﾞｼｯｸM"/>
      <family val="3"/>
      <charset val="128"/>
    </font>
    <font>
      <sz val="12"/>
      <color theme="1"/>
      <name val="ＭＳ 明朝"/>
      <family val="1"/>
      <charset val="128"/>
    </font>
    <font>
      <sz val="14"/>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alignment vertical="center"/>
    </xf>
  </cellStyleXfs>
  <cellXfs count="83">
    <xf numFmtId="0" fontId="0" fillId="0" borderId="0" xfId="0"/>
    <xf numFmtId="0" fontId="2" fillId="0" borderId="0" xfId="0" applyFont="1" applyAlignment="1">
      <alignment horizontal="left" vertical="center"/>
    </xf>
    <xf numFmtId="0" fontId="5" fillId="0" borderId="0" xfId="0" applyFont="1" applyAlignment="1">
      <alignment horizontal="left" vertical="center"/>
    </xf>
    <xf numFmtId="0" fontId="5" fillId="0" borderId="3" xfId="0" applyFont="1" applyBorder="1" applyAlignment="1">
      <alignment horizontal="center" vertical="center" wrapText="1"/>
    </xf>
    <xf numFmtId="38" fontId="5" fillId="0" borderId="1" xfId="1" applyFont="1" applyBorder="1" applyAlignment="1">
      <alignment horizontal="right" vertical="center" wrapText="1" indent="1"/>
    </xf>
    <xf numFmtId="176" fontId="5" fillId="0" borderId="2" xfId="1" applyNumberFormat="1" applyFont="1" applyBorder="1" applyAlignment="1">
      <alignment horizontal="right" vertical="center" wrapText="1"/>
    </xf>
    <xf numFmtId="5" fontId="0" fillId="0" borderId="0" xfId="0" applyNumberFormat="1" applyBorder="1" applyAlignment="1">
      <alignment horizontal="center" shrinkToFit="1"/>
    </xf>
    <xf numFmtId="0" fontId="2" fillId="0" borderId="0" xfId="0" applyFont="1" applyAlignment="1">
      <alignment horizontal="center" vertical="center"/>
    </xf>
    <xf numFmtId="0" fontId="5" fillId="0" borderId="8"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xf numFmtId="0" fontId="4" fillId="0" borderId="3" xfId="0" applyFont="1" applyBorder="1" applyAlignment="1">
      <alignment horizontal="center"/>
    </xf>
    <xf numFmtId="0" fontId="5" fillId="0" borderId="5" xfId="0" applyFont="1" applyBorder="1" applyAlignment="1">
      <alignment horizontal="center" vertical="center"/>
    </xf>
    <xf numFmtId="38" fontId="5" fillId="0" borderId="4" xfId="1" applyFont="1" applyBorder="1" applyAlignment="1">
      <alignment horizontal="center" vertical="center" wrapText="1"/>
    </xf>
    <xf numFmtId="38" fontId="5" fillId="0" borderId="5" xfId="1" applyFont="1" applyBorder="1" applyAlignment="1">
      <alignment horizontal="center" vertical="center" wrapText="1"/>
    </xf>
    <xf numFmtId="176" fontId="5" fillId="0" borderId="4" xfId="1" applyNumberFormat="1" applyFont="1" applyBorder="1" applyAlignment="1">
      <alignment horizontal="center" vertical="center" wrapText="1"/>
    </xf>
    <xf numFmtId="176" fontId="5" fillId="0" borderId="5" xfId="1" applyNumberFormat="1" applyFont="1" applyBorder="1" applyAlignment="1">
      <alignment horizontal="center" vertical="center" wrapText="1"/>
    </xf>
    <xf numFmtId="38" fontId="5" fillId="0" borderId="16" xfId="1" applyFont="1" applyBorder="1" applyAlignment="1">
      <alignment horizontal="center" vertical="center" wrapText="1"/>
    </xf>
    <xf numFmtId="38" fontId="5" fillId="0" borderId="18" xfId="1" applyFont="1" applyBorder="1" applyAlignment="1">
      <alignment horizontal="center" vertical="center" wrapText="1"/>
    </xf>
    <xf numFmtId="0" fontId="9" fillId="0" borderId="9" xfId="0" applyFont="1" applyBorder="1" applyAlignment="1">
      <alignment vertical="center"/>
    </xf>
    <xf numFmtId="3" fontId="9" fillId="0" borderId="3" xfId="0" applyNumberFormat="1" applyFont="1" applyBorder="1" applyAlignment="1">
      <alignment horizontal="right" vertical="center" wrapText="1"/>
    </xf>
    <xf numFmtId="0" fontId="9" fillId="0" borderId="10" xfId="0" applyFont="1" applyBorder="1" applyAlignment="1">
      <alignment vertical="center"/>
    </xf>
    <xf numFmtId="0" fontId="9" fillId="0" borderId="13" xfId="0" applyFont="1" applyBorder="1" applyAlignment="1">
      <alignment horizontal="left" vertical="center"/>
    </xf>
    <xf numFmtId="177" fontId="9" fillId="2" borderId="3" xfId="0" applyNumberFormat="1" applyFont="1" applyFill="1" applyBorder="1" applyAlignment="1">
      <alignment wrapText="1"/>
    </xf>
    <xf numFmtId="0" fontId="9" fillId="0" borderId="4" xfId="0" applyFont="1" applyBorder="1" applyAlignment="1">
      <alignment horizontal="left" vertical="center"/>
    </xf>
    <xf numFmtId="0" fontId="9" fillId="0" borderId="4" xfId="0" applyFont="1" applyBorder="1" applyAlignment="1">
      <alignment horizontal="left" vertical="center" wrapText="1"/>
    </xf>
    <xf numFmtId="177" fontId="5" fillId="0" borderId="3" xfId="0" applyNumberFormat="1" applyFont="1" applyBorder="1" applyAlignment="1">
      <alignment horizontal="center" vertical="center" wrapText="1"/>
    </xf>
    <xf numFmtId="177" fontId="5" fillId="0" borderId="5" xfId="0" applyNumberFormat="1" applyFont="1" applyBorder="1" applyAlignment="1">
      <alignmen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8" fillId="0" borderId="0" xfId="0" applyFont="1"/>
    <xf numFmtId="177" fontId="10" fillId="2" borderId="5" xfId="0" applyNumberFormat="1" applyFont="1" applyFill="1" applyBorder="1" applyAlignment="1">
      <alignment vertical="center" wrapText="1"/>
    </xf>
    <xf numFmtId="177" fontId="9" fillId="0" borderId="3" xfId="0" applyNumberFormat="1" applyFont="1" applyBorder="1"/>
    <xf numFmtId="177" fontId="9" fillId="0" borderId="0" xfId="0" applyNumberFormat="1" applyFont="1"/>
    <xf numFmtId="177" fontId="9" fillId="0" borderId="5" xfId="0" applyNumberFormat="1" applyFont="1" applyBorder="1" applyAlignment="1">
      <alignment vertical="center" wrapText="1"/>
    </xf>
    <xf numFmtId="177" fontId="9" fillId="2" borderId="5" xfId="0" applyNumberFormat="1" applyFont="1" applyFill="1" applyBorder="1" applyAlignment="1">
      <alignment vertical="center" wrapText="1"/>
    </xf>
    <xf numFmtId="177" fontId="4" fillId="0" borderId="3" xfId="0" applyNumberFormat="1" applyFont="1" applyBorder="1"/>
    <xf numFmtId="177" fontId="4" fillId="2" borderId="3" xfId="0" applyNumberFormat="1" applyFont="1" applyFill="1" applyBorder="1"/>
    <xf numFmtId="0" fontId="4" fillId="0" borderId="9" xfId="0" applyFont="1" applyBorder="1"/>
    <xf numFmtId="0" fontId="4" fillId="0" borderId="9" xfId="0" applyFont="1" applyBorder="1" applyAlignment="1">
      <alignment horizontal="center" vertical="center"/>
    </xf>
    <xf numFmtId="0" fontId="4" fillId="0" borderId="10" xfId="0" applyFont="1" applyBorder="1"/>
    <xf numFmtId="5" fontId="11" fillId="3" borderId="3" xfId="0" applyNumberFormat="1" applyFont="1" applyFill="1" applyBorder="1" applyAlignment="1">
      <alignment horizontal="center" shrinkToFit="1"/>
    </xf>
    <xf numFmtId="0" fontId="2" fillId="0" borderId="0" xfId="0" applyFont="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38"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left" vertical="center" wrapText="1"/>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6" xfId="0" applyFont="1" applyFill="1" applyBorder="1" applyAlignment="1">
      <alignment horizontal="left" vertical="center"/>
    </xf>
    <xf numFmtId="0" fontId="5" fillId="2" borderId="5" xfId="0" applyFont="1" applyFill="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177"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wrapText="1"/>
    </xf>
    <xf numFmtId="0" fontId="5" fillId="0" borderId="4"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cellXfs>
  <cellStyles count="2">
    <cellStyle name="桁区切り" xfId="1" builtinId="6"/>
    <cellStyle name="標準"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CN5596\Desktop\&#36039;&#37329;&#35336;&#30011;&#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リスト"/>
      <sheetName val="交付申請"/>
      <sheetName val="事業申請"/>
      <sheetName val="事業計画"/>
      <sheetName val="予算書"/>
      <sheetName val="調書・団体"/>
      <sheetName val="調書・名簿"/>
      <sheetName val="交付決定"/>
      <sheetName val="請求書（概算）"/>
      <sheetName val="着手届"/>
      <sheetName val="実績報告"/>
      <sheetName val="成果報告"/>
      <sheetName val="事業報告"/>
      <sheetName val="決算書"/>
      <sheetName val="確定通知"/>
      <sheetName val="請求書（実績）"/>
      <sheetName val="交付確定伺書（変更有）"/>
      <sheetName val="交付確定伺書(中止）"/>
      <sheetName val="変更交付決定伺書"/>
      <sheetName val="交付確定伺書(変更無）"/>
    </sheetNames>
    <sheetDataSet>
      <sheetData sheetId="0">
        <row r="1">
          <cell r="B1" t="str">
            <v>№</v>
          </cell>
          <cell r="C1" t="str">
            <v>事業名
2</v>
          </cell>
          <cell r="D1" t="str">
            <v>提案団体名
3</v>
          </cell>
          <cell r="E1" t="str">
            <v>補助申請額（円）4</v>
          </cell>
          <cell r="F1" t="str">
            <v>地区
5</v>
          </cell>
          <cell r="G1" t="str">
            <v>代表者役職6</v>
          </cell>
          <cell r="H1" t="str">
            <v>代表者名
7</v>
          </cell>
          <cell r="I1" t="str">
            <v>〒
8</v>
          </cell>
          <cell r="J1" t="str">
            <v>団体住所
9</v>
          </cell>
          <cell r="K1" t="str">
            <v>連絡先
10</v>
          </cell>
          <cell r="L1" t="str">
            <v>手続き
11</v>
          </cell>
          <cell r="M1" t="str">
            <v>申請年月日
12</v>
          </cell>
          <cell r="N1" t="str">
            <v>交付決定日
13</v>
          </cell>
          <cell r="O1" t="str">
            <v>交付決定発番14</v>
          </cell>
          <cell r="P1" t="str">
            <v>事業申請日
15</v>
          </cell>
          <cell r="Q1" t="str">
            <v>変更決定日
16</v>
          </cell>
          <cell r="R1" t="str">
            <v>変更決定発番17</v>
          </cell>
          <cell r="S1" t="str">
            <v>確定額（円）
18</v>
          </cell>
          <cell r="T1" t="str">
            <v>支払方法
19</v>
          </cell>
          <cell r="U1" t="str">
            <v>申請書・着手届・請求書20</v>
          </cell>
          <cell r="V1" t="str">
            <v>概算払
21</v>
          </cell>
          <cell r="W1" t="str">
            <v>支払
22</v>
          </cell>
          <cell r="X1" t="str">
            <v>交付通知書の発送23</v>
          </cell>
          <cell r="Y1" t="str">
            <v>精算払24</v>
          </cell>
          <cell r="Z1" t="str">
            <v>連絡先等
25</v>
          </cell>
          <cell r="AA1" t="str">
            <v>変更決定発番日付</v>
          </cell>
          <cell r="AB1" t="str">
            <v>変更交付決定発番</v>
          </cell>
          <cell r="AC1" t="str">
            <v>変更額</v>
          </cell>
          <cell r="AD1" t="str">
            <v>減額</v>
          </cell>
          <cell r="AE1" t="str">
            <v>実施期間
30</v>
          </cell>
          <cell r="AF1" t="str">
            <v>事 業 の 目 的
31</v>
          </cell>
          <cell r="AG1" t="str">
            <v>事 業 の 内 容
32</v>
          </cell>
          <cell r="AH1" t="str">
            <v>事業のスケジュール
33</v>
          </cell>
          <cell r="AI1" t="str">
            <v>事 業 の 効 果
34</v>
          </cell>
          <cell r="AJ1" t="str">
            <v>市補助金
35</v>
          </cell>
          <cell r="AK1" t="str">
            <v>自己資金
①36</v>
          </cell>
          <cell r="AL1" t="str">
            <v>内訳①37</v>
          </cell>
          <cell r="AM1" t="str">
            <v>自己資金
②38</v>
          </cell>
          <cell r="AN1" t="str">
            <v>内訳②39</v>
          </cell>
          <cell r="AO1" t="str">
            <v>報償費</v>
          </cell>
          <cell r="AQ1" t="str">
            <v>内訳</v>
          </cell>
          <cell r="AR1" t="str">
            <v>消耗品費</v>
          </cell>
          <cell r="AT1" t="str">
            <v>内訳</v>
          </cell>
          <cell r="AU1" t="str">
            <v>材料費</v>
          </cell>
          <cell r="AW1" t="str">
            <v>内訳</v>
          </cell>
          <cell r="AX1" t="str">
            <v>燃料費</v>
          </cell>
          <cell r="AZ1" t="str">
            <v>内訳</v>
          </cell>
          <cell r="BA1" t="str">
            <v>食糧費
（飲食を伴う会費を含む）</v>
          </cell>
          <cell r="BC1" t="str">
            <v>内訳</v>
          </cell>
          <cell r="BD1" t="str">
            <v>印刷製本費</v>
          </cell>
          <cell r="BF1" t="str">
            <v>内訳</v>
          </cell>
          <cell r="BG1" t="str">
            <v>修繕料</v>
          </cell>
          <cell r="BI1" t="str">
            <v>内訳</v>
          </cell>
          <cell r="BJ1" t="str">
            <v>通信運搬費</v>
          </cell>
          <cell r="BL1" t="str">
            <v>内訳</v>
          </cell>
          <cell r="BM1" t="str">
            <v>手数料</v>
          </cell>
          <cell r="BO1" t="str">
            <v>内訳</v>
          </cell>
          <cell r="BP1" t="str">
            <v>役務費</v>
          </cell>
          <cell r="BR1" t="str">
            <v>内訳</v>
          </cell>
          <cell r="BS1" t="str">
            <v>委託料</v>
          </cell>
          <cell r="BU1" t="str">
            <v>内訳</v>
          </cell>
          <cell r="BV1" t="str">
            <v>使用料及び賃借料</v>
          </cell>
          <cell r="BX1" t="str">
            <v>内訳</v>
          </cell>
          <cell r="BY1" t="str">
            <v>備品購入費</v>
          </cell>
          <cell r="BZ1" t="str">
            <v>自主防災会以外は
対象外</v>
          </cell>
          <cell r="CA1" t="str">
            <v>内訳</v>
          </cell>
          <cell r="CB1" t="str">
            <v>負担金
（飲食を伴わない会費を含む）</v>
          </cell>
          <cell r="CD1" t="str">
            <v>内訳</v>
          </cell>
          <cell r="CE1" t="str">
            <v>その他</v>
          </cell>
          <cell r="CG1" t="str">
            <v>内訳</v>
          </cell>
          <cell r="CH1" t="str">
            <v>総事業費
85</v>
          </cell>
          <cell r="CI1" t="str">
            <v>総合額
差額</v>
          </cell>
          <cell r="CJ1" t="str">
            <v>補助金分
差額</v>
          </cell>
          <cell r="CK1" t="str">
            <v>着手日
88</v>
          </cell>
          <cell r="CL1" t="str">
            <v>完了日
89</v>
          </cell>
          <cell r="CM1" t="str">
            <v>報告日
90</v>
          </cell>
          <cell r="CN1" t="str">
            <v>確定発番
91</v>
          </cell>
          <cell r="CO1" t="str">
            <v>事業実施期間
92</v>
          </cell>
          <cell r="CP1" t="str">
            <v>事 業 内 容
93</v>
          </cell>
          <cell r="CQ1" t="str">
            <v>事 業 の 成 果 や 効 果
94</v>
          </cell>
          <cell r="CR1" t="str">
            <v>事業の反省点や課題
95</v>
          </cell>
          <cell r="CS1" t="str">
            <v>今後の展望
96</v>
          </cell>
          <cell r="CT1" t="str">
            <v>市補助確定97</v>
          </cell>
          <cell r="CU1" t="str">
            <v>自己資金
98</v>
          </cell>
          <cell r="CV1" t="str">
            <v>内訳
99</v>
          </cell>
          <cell r="CW1" t="str">
            <v>自己資金
100</v>
          </cell>
          <cell r="CX1" t="str">
            <v>内訳
101</v>
          </cell>
          <cell r="CY1" t="str">
            <v>備考</v>
          </cell>
          <cell r="CZ1" t="str">
            <v>報償費
103</v>
          </cell>
          <cell r="DB1" t="str">
            <v>内訳</v>
          </cell>
          <cell r="DC1" t="str">
            <v>消耗品費
106</v>
          </cell>
          <cell r="DE1" t="str">
            <v>内訳</v>
          </cell>
          <cell r="DF1" t="str">
            <v>材料費
109</v>
          </cell>
          <cell r="DH1" t="str">
            <v>内訳</v>
          </cell>
          <cell r="DI1" t="str">
            <v>燃料費
112</v>
          </cell>
          <cell r="DK1" t="str">
            <v>内訳</v>
          </cell>
          <cell r="DL1" t="str">
            <v>食糧費
（飲食を伴う会費を含む）</v>
          </cell>
          <cell r="DN1" t="str">
            <v>内訳</v>
          </cell>
          <cell r="DO1" t="str">
            <v>印刷製本費118</v>
          </cell>
          <cell r="DQ1" t="str">
            <v>内訳</v>
          </cell>
          <cell r="DR1" t="str">
            <v>修繕料
121</v>
          </cell>
          <cell r="DT1" t="str">
            <v>内訳</v>
          </cell>
          <cell r="DU1" t="str">
            <v>通信運搬費124</v>
          </cell>
          <cell r="DW1" t="str">
            <v>内訳</v>
          </cell>
          <cell r="DX1" t="str">
            <v>手数料
127</v>
          </cell>
          <cell r="DZ1" t="str">
            <v>内訳</v>
          </cell>
          <cell r="EA1" t="str">
            <v>役務費
130</v>
          </cell>
          <cell r="EC1" t="str">
            <v>内訳</v>
          </cell>
          <cell r="ED1" t="str">
            <v>委託料
133</v>
          </cell>
          <cell r="EF1" t="str">
            <v>内訳</v>
          </cell>
          <cell r="EG1" t="str">
            <v>使用料及び賃借料</v>
          </cell>
          <cell r="EI1" t="str">
            <v>内訳</v>
          </cell>
          <cell r="EJ1" t="str">
            <v>備品購入費139</v>
          </cell>
          <cell r="EK1" t="str">
            <v>自主防災以外は対象外</v>
          </cell>
          <cell r="EL1" t="str">
            <v>内訳</v>
          </cell>
          <cell r="EM1" t="str">
            <v>負担金
（飲食を伴わない会費を含む）</v>
          </cell>
          <cell r="EO1" t="str">
            <v>内訳</v>
          </cell>
          <cell r="EP1" t="str">
            <v>その他
145</v>
          </cell>
          <cell r="ER1" t="str">
            <v>内訳</v>
          </cell>
          <cell r="ES1" t="str">
            <v>事業総額
148</v>
          </cell>
          <cell r="ET1" t="str">
            <v>補助対象対象額149</v>
          </cell>
          <cell r="EU1" t="str">
            <v>総合額
差額</v>
          </cell>
          <cell r="EV1" t="str">
            <v>補助金分差額
（返還額）</v>
          </cell>
          <cell r="EW1" t="str">
            <v>戻入日</v>
          </cell>
          <cell r="EX1" t="str">
            <v>返金理由</v>
          </cell>
          <cell r="EZ1" t="str">
            <v>調書→団体・名簿</v>
          </cell>
          <cell r="FA1" t="str">
            <v>設立年月日
156</v>
          </cell>
          <cell r="FB1" t="str">
            <v>会員数
157</v>
          </cell>
          <cell r="FC1" t="str">
            <v>会費有無
158</v>
          </cell>
          <cell r="FD1" t="str">
            <v>会費種類
159</v>
          </cell>
          <cell r="FE1" t="str">
            <v>会費額
160</v>
          </cell>
          <cell r="FF1" t="str">
            <v>活動内容
161</v>
          </cell>
          <cell r="FG1" t="str">
            <v>その他
162</v>
          </cell>
          <cell r="FH1" t="str">
            <v>備考</v>
          </cell>
          <cell r="FI1" t="str">
            <v>団体名簿
164</v>
          </cell>
          <cell r="FJ1" t="str">
            <v>性別
165</v>
          </cell>
          <cell r="FK1" t="str">
            <v>年代
166</v>
          </cell>
          <cell r="FL1" t="str">
            <v>役割
167</v>
          </cell>
          <cell r="FM1" t="str">
            <v>団体名簿
168</v>
          </cell>
          <cell r="FN1" t="str">
            <v>性別
169</v>
          </cell>
          <cell r="FO1" t="str">
            <v>年代
170</v>
          </cell>
          <cell r="FP1" t="str">
            <v>役割
171</v>
          </cell>
          <cell r="FQ1" t="str">
            <v>団体名簿
172</v>
          </cell>
          <cell r="FR1" t="str">
            <v>性別
173</v>
          </cell>
          <cell r="FS1" t="str">
            <v>年代
174</v>
          </cell>
          <cell r="FT1" t="str">
            <v>役割
175</v>
          </cell>
          <cell r="FU1" t="str">
            <v>団体名簿
176</v>
          </cell>
          <cell r="FV1" t="str">
            <v>性別
177</v>
          </cell>
          <cell r="FW1" t="str">
            <v>年代
178</v>
          </cell>
          <cell r="FX1" t="str">
            <v>役割
179</v>
          </cell>
          <cell r="FY1" t="str">
            <v>団体名簿
180</v>
          </cell>
          <cell r="FZ1" t="str">
            <v>性別
181</v>
          </cell>
          <cell r="GA1" t="str">
            <v>年代
182</v>
          </cell>
          <cell r="GB1" t="str">
            <v>役割
183</v>
          </cell>
          <cell r="GC1" t="str">
            <v>団体名簿
184</v>
          </cell>
          <cell r="GD1" t="str">
            <v>性別
185</v>
          </cell>
          <cell r="GE1" t="str">
            <v>年代
186</v>
          </cell>
          <cell r="GF1" t="str">
            <v>役割
187</v>
          </cell>
          <cell r="GG1" t="str">
            <v>団体名簿
188</v>
          </cell>
          <cell r="GH1" t="str">
            <v>性別
189</v>
          </cell>
          <cell r="GI1" t="str">
            <v>年代
190</v>
          </cell>
          <cell r="GJ1" t="str">
            <v>役割
191</v>
          </cell>
          <cell r="GK1" t="str">
            <v>団体名簿
192</v>
          </cell>
          <cell r="GL1" t="str">
            <v>性別
193</v>
          </cell>
          <cell r="GM1" t="str">
            <v>年代
194</v>
          </cell>
          <cell r="GN1" t="str">
            <v>役割
195</v>
          </cell>
          <cell r="GO1" t="str">
            <v>団体名簿
196</v>
          </cell>
        </row>
        <row r="2">
          <cell r="B2">
            <v>1</v>
          </cell>
          <cell r="C2" t="str">
            <v>筆岡スポーツ交流地域活性事業</v>
          </cell>
          <cell r="D2" t="str">
            <v>筆岡スポーツ振興会</v>
          </cell>
          <cell r="E2">
            <v>90000</v>
          </cell>
          <cell r="F2" t="str">
            <v>筆岡</v>
          </cell>
          <cell r="G2" t="str">
            <v>会長</v>
          </cell>
          <cell r="H2" t="str">
            <v>藤原　晃</v>
          </cell>
          <cell r="I2" t="str">
            <v>765-0071</v>
          </cell>
          <cell r="J2" t="str">
            <v>善通寺市弘田町288番地</v>
          </cell>
          <cell r="K2" t="str">
            <v>0877-62-0603</v>
          </cell>
          <cell r="L2" t="str">
            <v>公民館</v>
          </cell>
          <cell r="M2">
            <v>45383</v>
          </cell>
          <cell r="N2">
            <v>45383</v>
          </cell>
          <cell r="O2">
            <v>2179</v>
          </cell>
          <cell r="P2">
            <v>45331</v>
          </cell>
          <cell r="S2">
            <v>0</v>
          </cell>
          <cell r="V2">
            <v>45401</v>
          </cell>
          <cell r="W2">
            <v>45401</v>
          </cell>
          <cell r="X2">
            <v>45387</v>
          </cell>
          <cell r="AE2" t="str">
            <v>令和6年4月～5月</v>
          </cell>
          <cell r="AF2" t="str">
            <v>筆岡スポーツ振興会が通年、行ってきた地区対抗市民体育祭を地域住民に再度PRし、地域の親睦を深めると共に健康推進の一助となるよう活動を広めていきたい。</v>
          </cell>
          <cell r="AG2" t="str">
            <v>実施場所　筆岡小学校運動場
事業の対象者　筆岡地区民500名
４月１８日の総会開催後に周知会を行い各地区の体育委員さんに各競技の選手集めを依頼する。</v>
          </cell>
          <cell r="AH2" t="str">
            <v>令和６年　２月～４月　役員会
令和６年　４月１８日　総会・市民体育祭周知会
令和６年　５月１８日　市民体育祭筆岡地区大会開催</v>
          </cell>
          <cell r="AI2" t="str">
            <v>近年、世代交代における、地域住民の疎遠になりつつある関係をスポーツ振興会主催の市民体育祭を通じて活性化していきたい。また、三世代交流できる大会を通じて、皆様が楽しみ親睦を深めていただきたい。</v>
          </cell>
          <cell r="AJ2">
            <v>90000</v>
          </cell>
          <cell r="AO2">
            <v>46464</v>
          </cell>
          <cell r="AP2">
            <v>46464</v>
          </cell>
          <cell r="AQ2" t="str">
            <v>記念品（タオル）</v>
          </cell>
          <cell r="BD2">
            <v>7236</v>
          </cell>
          <cell r="BE2">
            <v>7236</v>
          </cell>
          <cell r="BF2" t="str">
            <v>資料コピー代</v>
          </cell>
          <cell r="BP2">
            <v>36300</v>
          </cell>
          <cell r="BQ2">
            <v>36300</v>
          </cell>
          <cell r="BR2" t="str">
            <v>ハガキ代100枚×63円
団体傷害保険料30,000円</v>
          </cell>
          <cell r="CH2">
            <v>90000</v>
          </cell>
          <cell r="CI2">
            <v>0</v>
          </cell>
          <cell r="CJ2">
            <v>0</v>
          </cell>
          <cell r="CK2">
            <v>45383</v>
          </cell>
          <cell r="CT2">
            <v>90000</v>
          </cell>
          <cell r="CZ2">
            <v>46464</v>
          </cell>
          <cell r="DA2">
            <v>46464</v>
          </cell>
          <cell r="DB2" t="str">
            <v>記念品（タオル）</v>
          </cell>
          <cell r="DO2">
            <v>7236</v>
          </cell>
          <cell r="DP2">
            <v>7236</v>
          </cell>
          <cell r="DQ2" t="str">
            <v>資料コピー代</v>
          </cell>
          <cell r="EA2">
            <v>36300</v>
          </cell>
          <cell r="EB2">
            <v>36300</v>
          </cell>
          <cell r="EC2" t="str">
            <v>ハガキ代100枚×63円
団体傷害保険料30,000円</v>
          </cell>
          <cell r="ES2">
            <v>90000</v>
          </cell>
          <cell r="ET2">
            <v>90000</v>
          </cell>
          <cell r="EU2">
            <v>0</v>
          </cell>
          <cell r="EV2">
            <v>0</v>
          </cell>
          <cell r="FA2">
            <v>29426</v>
          </cell>
          <cell r="FB2">
            <v>1000</v>
          </cell>
          <cell r="FC2" t="str">
            <v>無</v>
          </cell>
          <cell r="FF2" t="str">
            <v>筆岡スポーツ振興会は、各事業のスポーツを通じて三世代交流は、もとより筆岡地区民の親睦・融和を図り体力づくりに励むことの目的の一助となることとする。</v>
          </cell>
          <cell r="FI2" t="str">
            <v>藤原　晃</v>
          </cell>
          <cell r="FJ2" t="str">
            <v>男</v>
          </cell>
          <cell r="FK2">
            <v>50</v>
          </cell>
          <cell r="FL2" t="str">
            <v>会長</v>
          </cell>
          <cell r="FM2" t="str">
            <v>山地　良一</v>
          </cell>
          <cell r="FN2" t="str">
            <v>男</v>
          </cell>
          <cell r="FO2">
            <v>50</v>
          </cell>
          <cell r="FP2" t="str">
            <v>副会長</v>
          </cell>
          <cell r="FQ2" t="str">
            <v>松本　佐和子</v>
          </cell>
          <cell r="FR2" t="str">
            <v>女</v>
          </cell>
          <cell r="FS2">
            <v>40</v>
          </cell>
          <cell r="FT2" t="str">
            <v>副会長</v>
          </cell>
          <cell r="FU2" t="str">
            <v>徳田　知史</v>
          </cell>
          <cell r="FV2" t="str">
            <v>男</v>
          </cell>
          <cell r="FW2">
            <v>30</v>
          </cell>
          <cell r="FX2" t="str">
            <v>副会長</v>
          </cell>
          <cell r="FY2" t="str">
            <v>宮武　泰知</v>
          </cell>
          <cell r="FZ2" t="str">
            <v>男</v>
          </cell>
          <cell r="GA2">
            <v>50</v>
          </cell>
          <cell r="GB2" t="str">
            <v>副会長</v>
          </cell>
          <cell r="GC2" t="str">
            <v>川口　美香</v>
          </cell>
          <cell r="GD2" t="str">
            <v>女</v>
          </cell>
          <cell r="GE2">
            <v>40</v>
          </cell>
          <cell r="GF2" t="str">
            <v>会計</v>
          </cell>
          <cell r="GG2" t="str">
            <v>小片　恵</v>
          </cell>
          <cell r="GH2" t="str">
            <v>女</v>
          </cell>
          <cell r="GI2">
            <v>40</v>
          </cell>
          <cell r="GJ2" t="str">
            <v>書記</v>
          </cell>
          <cell r="GK2" t="str">
            <v>志多　晃世</v>
          </cell>
          <cell r="GL2" t="str">
            <v>女</v>
          </cell>
          <cell r="GM2">
            <v>40</v>
          </cell>
          <cell r="GN2" t="str">
            <v>監事</v>
          </cell>
          <cell r="GO2" t="str">
            <v>井出　勝親</v>
          </cell>
        </row>
        <row r="3">
          <cell r="B3">
            <v>2</v>
          </cell>
          <cell r="C3" t="str">
            <v>南部夏まつり実施事業</v>
          </cell>
          <cell r="D3" t="str">
            <v>南部夏まつり実行委員会</v>
          </cell>
          <cell r="E3">
            <v>135000</v>
          </cell>
          <cell r="F3" t="str">
            <v>南部</v>
          </cell>
          <cell r="G3" t="str">
            <v>委員長</v>
          </cell>
          <cell r="H3" t="str">
            <v>横田　隆</v>
          </cell>
          <cell r="I3" t="str">
            <v>765-0052</v>
          </cell>
          <cell r="J3" t="str">
            <v>善通寺市大麻町1306番地1</v>
          </cell>
          <cell r="K3" t="str">
            <v>0877-62-5685
0877-62-5380</v>
          </cell>
          <cell r="L3" t="str">
            <v>公民館</v>
          </cell>
          <cell r="M3">
            <v>45383</v>
          </cell>
          <cell r="N3">
            <v>45383</v>
          </cell>
          <cell r="O3">
            <v>2179</v>
          </cell>
          <cell r="P3">
            <v>45331</v>
          </cell>
          <cell r="V3">
            <v>45401</v>
          </cell>
          <cell r="W3">
            <v>45401</v>
          </cell>
          <cell r="X3">
            <v>45387</v>
          </cell>
          <cell r="AE3" t="str">
            <v>令和６年７月中旬</v>
          </cell>
          <cell r="AF3" t="str">
            <v>・地域の子ども達が、様々な人と出会える機会が少ない。
・行事を通じて、親睦を深めるとともに、幅広い世代の人と交流を図り、家族そろって楽しめる一時にする。</v>
          </cell>
          <cell r="AG3" t="str">
            <v>・実施場所　南部公民館
・対象者　　南部地区住民
・参加者　　100名～150名
・周知方法　案内状・チラシを各種団体・学校・PTA等で配布周知
・子どもたちと地域住民が楽しめる内容を検討する</v>
          </cell>
          <cell r="AH3" t="str">
            <v>１．実行委員会を開催（６月）
２．内容・タイムスケジュール検討
３．イベント材料の購入・役割分担手配
４．南部夏まつり実施
５．反省会</v>
          </cell>
          <cell r="AI3" t="str">
            <v>・子ども達と触れ合うことで地域住民が様々な行事に積極的に参加するようになる。
・地域住民と子育て時期の保護者等、様々な世代の人と交流活動をすることで、それぞれ利点を発揮しながら子育ての手助けとなる。</v>
          </cell>
          <cell r="AJ3">
            <v>135000</v>
          </cell>
          <cell r="AK3">
            <v>73000</v>
          </cell>
          <cell r="AL3" t="str">
            <v>実行委員会</v>
          </cell>
          <cell r="AO3">
            <v>30000</v>
          </cell>
          <cell r="AP3">
            <v>30000</v>
          </cell>
          <cell r="AQ3" t="str">
            <v>出演者謝礼</v>
          </cell>
          <cell r="AR3">
            <v>60000</v>
          </cell>
          <cell r="AS3">
            <v>40000</v>
          </cell>
          <cell r="AT3" t="str">
            <v>花火、チャッカマン、ガラポン賞品</v>
          </cell>
          <cell r="AU3">
            <v>50000</v>
          </cell>
          <cell r="AV3">
            <v>0</v>
          </cell>
          <cell r="AW3" t="str">
            <v>バザー材料</v>
          </cell>
          <cell r="AX3">
            <v>3000</v>
          </cell>
          <cell r="AY3">
            <v>0</v>
          </cell>
          <cell r="AZ3" t="str">
            <v>ガス代</v>
          </cell>
          <cell r="BD3">
            <v>55000</v>
          </cell>
          <cell r="BE3">
            <v>55000</v>
          </cell>
          <cell r="BF3" t="str">
            <v>夏まつりチラシ</v>
          </cell>
          <cell r="BP3">
            <v>10000</v>
          </cell>
          <cell r="BQ3">
            <v>10000</v>
          </cell>
          <cell r="BR3" t="str">
            <v>傷害保険料、切手、ハガキ等</v>
          </cell>
          <cell r="CH3">
            <v>208000</v>
          </cell>
          <cell r="CI3">
            <v>0</v>
          </cell>
          <cell r="CJ3">
            <v>0</v>
          </cell>
          <cell r="CK3">
            <v>45383</v>
          </cell>
          <cell r="CL3">
            <v>45487</v>
          </cell>
          <cell r="CM3">
            <v>45621</v>
          </cell>
          <cell r="CN3">
            <v>7221</v>
          </cell>
          <cell r="CO3" t="str">
            <v>令和６年４月１日～７月１４日</v>
          </cell>
          <cell r="CP3" t="str">
            <v>実施場所　南部公民館駐車場
対象者　　 南部地区地域住民
参加者     小学生20人
           大人 120人
1.　花火大会
2.　ガラポン抽選会午後 6時～午後 7時30分
　　※お楽しみタイム</v>
          </cell>
          <cell r="CQ3" t="str">
            <v>夏祭りを地域のふれあいの場として実施し、良い思い出の残る行事として、抽選会やバザーを準備してきたが、あいにくの悪天候になり、一部変更して行い、花火大会は別の日に行った。</v>
          </cell>
          <cell r="CR3" t="str">
            <v>屋外での催しであるため、天候が影響する。今年は天候が不純の為、子ども達の踊りは中止した。</v>
          </cell>
          <cell r="CS3" t="str">
            <v>夏祭りが充実し、地域の子ども達を地域みんなで育てるという連帯感がより一層強くなり、子ども達の育成の手助けとなるよう継続していきたい。</v>
          </cell>
          <cell r="CT3">
            <v>135000</v>
          </cell>
          <cell r="CU3">
            <v>142755</v>
          </cell>
          <cell r="CV3" t="str">
            <v>実行委員会</v>
          </cell>
          <cell r="CZ3">
            <v>20000</v>
          </cell>
          <cell r="DA3">
            <v>20000</v>
          </cell>
          <cell r="DB3" t="str">
            <v>消防団謝礼
20,000円</v>
          </cell>
          <cell r="DC3">
            <v>144268</v>
          </cell>
          <cell r="DD3">
            <v>52200</v>
          </cell>
          <cell r="DE3" t="str">
            <v xml:space="preserve">夏まつり資料作成コピー代
740円
夏まつり資料作成インク代
1,518円
打ち上げ花火代
10,505円×3ｾｯﾄ=31,515円
バザー景品代（ヨーヨー・ボール・ジュース等）
109,047円
ビニール袋
1,448円
</v>
          </cell>
          <cell r="DF3">
            <v>49107</v>
          </cell>
          <cell r="DG3">
            <v>0</v>
          </cell>
          <cell r="DH3" t="str">
            <v>バザー材料代
49,107円</v>
          </cell>
          <cell r="DI3">
            <v>0</v>
          </cell>
          <cell r="DJ3">
            <v>0</v>
          </cell>
          <cell r="DL3">
            <v>0</v>
          </cell>
          <cell r="DM3">
            <v>0</v>
          </cell>
          <cell r="DO3">
            <v>52800</v>
          </cell>
          <cell r="DP3">
            <v>52800</v>
          </cell>
          <cell r="DQ3" t="str">
            <v>夏まつりチラシ代
44円×1200枚=52,800円</v>
          </cell>
          <cell r="EA3">
            <v>11580</v>
          </cell>
          <cell r="EB3">
            <v>10000</v>
          </cell>
          <cell r="EC3" t="str">
            <v>傷害保険料
9,690円
ハガキ代
63円×30枚=1,890円</v>
          </cell>
          <cell r="ES3">
            <v>277755</v>
          </cell>
          <cell r="ET3">
            <v>135000</v>
          </cell>
          <cell r="EU3">
            <v>0</v>
          </cell>
          <cell r="EV3">
            <v>0</v>
          </cell>
          <cell r="FA3">
            <v>30864</v>
          </cell>
          <cell r="FB3">
            <v>840</v>
          </cell>
          <cell r="FC3" t="str">
            <v>無</v>
          </cell>
          <cell r="FF3" t="str">
            <v>・南部地区連合自治会を中心に、保育所・幼稚園・小学校等と連絡を取り合い、地域の人と子どもたちが思い出に残るような企画内容にする。
・地域の各種団体役員が南部幼稚園・南部小学校を訪問し、交流の場をもつよう努める。</v>
          </cell>
          <cell r="FI3" t="str">
            <v>横田　隆</v>
          </cell>
          <cell r="FJ3" t="str">
            <v>男</v>
          </cell>
          <cell r="FK3">
            <v>70</v>
          </cell>
          <cell r="FL3" t="str">
            <v>委員長</v>
          </cell>
          <cell r="FM3" t="str">
            <v>妹尾　昭廣</v>
          </cell>
          <cell r="FN3" t="str">
            <v>男</v>
          </cell>
          <cell r="FO3">
            <v>70</v>
          </cell>
          <cell r="FP3" t="str">
            <v>副委員長</v>
          </cell>
          <cell r="FQ3" t="str">
            <v>増田　俊文</v>
          </cell>
          <cell r="FR3" t="str">
            <v>男</v>
          </cell>
          <cell r="FS3">
            <v>70</v>
          </cell>
          <cell r="FT3" t="str">
            <v>会計</v>
          </cell>
          <cell r="FU3" t="str">
            <v>山﨑　岩男</v>
          </cell>
          <cell r="FV3" t="str">
            <v>男</v>
          </cell>
          <cell r="FW3">
            <v>70</v>
          </cell>
          <cell r="FX3" t="str">
            <v>役員</v>
          </cell>
          <cell r="FY3" t="str">
            <v>宮本　重行</v>
          </cell>
          <cell r="FZ3" t="str">
            <v>男</v>
          </cell>
          <cell r="GA3">
            <v>70</v>
          </cell>
          <cell r="GB3" t="str">
            <v>役員</v>
          </cell>
          <cell r="GC3" t="str">
            <v>山尾　茂子</v>
          </cell>
          <cell r="GD3" t="str">
            <v>女</v>
          </cell>
          <cell r="GE3">
            <v>70</v>
          </cell>
          <cell r="GF3" t="str">
            <v>役員</v>
          </cell>
          <cell r="GG3" t="str">
            <v>臼杵　和弘</v>
          </cell>
          <cell r="GH3" t="str">
            <v>男</v>
          </cell>
          <cell r="GI3">
            <v>70</v>
          </cell>
          <cell r="GJ3" t="str">
            <v>役員</v>
          </cell>
        </row>
        <row r="4">
          <cell r="B4">
            <v>3</v>
          </cell>
          <cell r="C4" t="str">
            <v>吉原地区自主防災合同訓練実施事業</v>
          </cell>
          <cell r="D4" t="str">
            <v>吉原地区自主防災会</v>
          </cell>
          <cell r="E4">
            <v>302550</v>
          </cell>
          <cell r="F4" t="str">
            <v>吉原</v>
          </cell>
          <cell r="G4" t="str">
            <v>会長</v>
          </cell>
          <cell r="H4" t="str">
            <v>北岡　一男</v>
          </cell>
          <cell r="I4" t="str">
            <v>765-0061</v>
          </cell>
          <cell r="J4" t="str">
            <v>善通寺市吉原町1569番地1</v>
          </cell>
          <cell r="K4" t="str">
            <v>0877-62-0604</v>
          </cell>
          <cell r="L4" t="str">
            <v>公民館</v>
          </cell>
          <cell r="M4">
            <v>45383</v>
          </cell>
          <cell r="N4">
            <v>45383</v>
          </cell>
          <cell r="O4">
            <v>2179</v>
          </cell>
          <cell r="P4">
            <v>45338</v>
          </cell>
          <cell r="V4">
            <v>45401</v>
          </cell>
          <cell r="W4">
            <v>45401</v>
          </cell>
          <cell r="X4">
            <v>45387</v>
          </cell>
          <cell r="AE4" t="str">
            <v>令和６年８月～１２月</v>
          </cell>
          <cell r="AF4" t="str">
            <v>今後、想定される南海地震などの災害に備え、地域住民の防災・減災意識を高める。
「自分たちのまちは自分たちで守る」という自主防災組織設立の理念に基づき、地域ぐるみで地域防災力の向上に向けた取組みを小学校での防災訓練から発信する。
また、昨年実施した講演会の内容を踏まえて防災訓練に取組み、地域の融和と地震対処能力の向上を図る。</v>
          </cell>
          <cell r="AG4" t="str">
            <v>　吉原小学校において、児童、保護者、地区住民を対象とした防災訓練を各種団体の協力を得て実施する。また地域内の各種団体を通じて周知、参加募集を行う予定であり、180名程度の参加を見込む。
　防災訓練は南海トラフ地震を想定して、児童はシェイクアウト訓練及び避難誘導、水消火器による消火訓練、避難所、給水所の見学、地区住民は避難所の開設訓練、給水所の開設、炊き出し訓練を行う。また、車椅子を今回購入し、より細やかな避難訓練に対応したい。</v>
          </cell>
          <cell r="AH4" t="str">
            <v>準備期間
　実行委員会の設置
　スケジュール、実施内容の確定
　各団体への協力依頼
　地域住民への周知、募集
11月　防災訓練を実施
12月　総括及び反省会</v>
          </cell>
          <cell r="AI4" t="str">
            <v>「命を守る」ことを第一に、最大の被害を想定し、日頃から実践しておくべき新しい防災知識を習得することができる。また活動を通して、地域住民の絆の醸成、自主防災力の強化や減災が図られる。
地域の実情に合わせた「活きた防災体制」を構築する。</v>
          </cell>
          <cell r="AJ4">
            <v>302550</v>
          </cell>
          <cell r="AO4">
            <v>205500</v>
          </cell>
          <cell r="AP4">
            <v>205500</v>
          </cell>
          <cell r="AQ4" t="str">
            <v>参加賞
緊急簡易トイレ（凝固剤180個）198,000円
菓子袋詰（25袋）7,500円</v>
          </cell>
          <cell r="AR4">
            <v>3256</v>
          </cell>
          <cell r="AS4">
            <v>3256</v>
          </cell>
          <cell r="AT4" t="str">
            <v>コピー用紙他</v>
          </cell>
          <cell r="AU4">
            <v>54284</v>
          </cell>
          <cell r="AV4">
            <v>54284</v>
          </cell>
          <cell r="AW4" t="str">
            <v>炊き出し
米（30kg）7,500円
豚汁具材他46,784円</v>
          </cell>
          <cell r="AX4">
            <v>6710</v>
          </cell>
          <cell r="AY4">
            <v>6710</v>
          </cell>
          <cell r="AZ4" t="str">
            <v>プロパンガス代</v>
          </cell>
          <cell r="BY4">
            <v>32800</v>
          </cell>
          <cell r="BZ4">
            <v>32800</v>
          </cell>
          <cell r="CA4" t="str">
            <v>災害用車いす（1台）32,800円</v>
          </cell>
          <cell r="CH4">
            <v>302550</v>
          </cell>
          <cell r="CI4">
            <v>0</v>
          </cell>
          <cell r="CJ4">
            <v>0</v>
          </cell>
          <cell r="CK4">
            <v>45383</v>
          </cell>
          <cell r="CT4">
            <v>302550</v>
          </cell>
          <cell r="CZ4">
            <v>205500</v>
          </cell>
          <cell r="DA4">
            <v>205500</v>
          </cell>
          <cell r="DB4" t="str">
            <v>参加賞
緊急簡易トイレ（凝固剤180個）198,000円
菓子袋詰（25袋）7,500円</v>
          </cell>
          <cell r="DC4">
            <v>3256</v>
          </cell>
          <cell r="DD4">
            <v>3256</v>
          </cell>
          <cell r="DE4" t="str">
            <v>コピー用紙他</v>
          </cell>
          <cell r="DF4">
            <v>54284</v>
          </cell>
          <cell r="DG4">
            <v>54284</v>
          </cell>
          <cell r="DH4" t="str">
            <v>炊き出し
米（30kg）7,500円
豚汁具材他46,784円</v>
          </cell>
          <cell r="DI4">
            <v>6710</v>
          </cell>
          <cell r="DJ4">
            <v>6710</v>
          </cell>
          <cell r="DK4" t="str">
            <v>プロパンガス代</v>
          </cell>
          <cell r="EJ4">
            <v>32800</v>
          </cell>
          <cell r="EK4">
            <v>32800</v>
          </cell>
          <cell r="EL4" t="str">
            <v>災害用車いす（1台）32,800円</v>
          </cell>
          <cell r="ES4">
            <v>302550</v>
          </cell>
          <cell r="ET4">
            <v>302550</v>
          </cell>
          <cell r="EU4">
            <v>0</v>
          </cell>
          <cell r="EV4">
            <v>0</v>
          </cell>
          <cell r="FA4">
            <v>39967</v>
          </cell>
          <cell r="FB4">
            <v>17</v>
          </cell>
          <cell r="FC4" t="str">
            <v>無</v>
          </cell>
          <cell r="FF4" t="str">
            <v>自分たちの住んでいる地域を「安全で住みよい、災害に強いまち」にするための、地域住民を主体とする組織です。
いざというときに協力して防災活動ができるように、普段から住民同士の絆を深め、防災知識の習得、防災組織の強化に努めています。
防災資機材の点検・整備、防災訓練や講習会の実施を定期的に実施しています。</v>
          </cell>
          <cell r="FI4" t="str">
            <v>北岡　一男</v>
          </cell>
          <cell r="FJ4" t="str">
            <v>男</v>
          </cell>
          <cell r="FK4">
            <v>80</v>
          </cell>
          <cell r="FL4" t="str">
            <v>実行委員長</v>
          </cell>
          <cell r="FM4" t="str">
            <v>原　昌司</v>
          </cell>
          <cell r="FN4" t="str">
            <v>男</v>
          </cell>
          <cell r="FO4">
            <v>70</v>
          </cell>
          <cell r="FP4" t="str">
            <v>副委員長</v>
          </cell>
          <cell r="FQ4" t="str">
            <v>藤田　佳代子</v>
          </cell>
          <cell r="FR4" t="str">
            <v>女</v>
          </cell>
          <cell r="FS4">
            <v>50</v>
          </cell>
          <cell r="FT4" t="str">
            <v>副委員長</v>
          </cell>
          <cell r="FU4" t="str">
            <v>村井　学</v>
          </cell>
          <cell r="FV4" t="str">
            <v>男</v>
          </cell>
          <cell r="FW4">
            <v>70</v>
          </cell>
          <cell r="FX4" t="str">
            <v>副委員長・避難所開設班長</v>
          </cell>
          <cell r="FY4" t="str">
            <v>尾﨑　徹</v>
          </cell>
          <cell r="FZ4" t="str">
            <v>男</v>
          </cell>
          <cell r="GA4">
            <v>70</v>
          </cell>
          <cell r="GB4" t="str">
            <v>副委員長・避難誘導班長</v>
          </cell>
          <cell r="GC4" t="str">
            <v>大塚　友子</v>
          </cell>
          <cell r="GD4" t="str">
            <v>女</v>
          </cell>
          <cell r="GE4">
            <v>70</v>
          </cell>
          <cell r="GF4" t="str">
            <v>避難誘導副班長</v>
          </cell>
          <cell r="GG4" t="str">
            <v>島田　満沖</v>
          </cell>
          <cell r="GH4" t="str">
            <v>男</v>
          </cell>
          <cell r="GI4">
            <v>70</v>
          </cell>
          <cell r="GJ4" t="str">
            <v>避難所開設副班長・会計</v>
          </cell>
          <cell r="GK4" t="str">
            <v>綾　雅之</v>
          </cell>
          <cell r="GL4" t="str">
            <v>男</v>
          </cell>
          <cell r="GM4">
            <v>60</v>
          </cell>
          <cell r="GN4" t="str">
            <v>避難所開設副班長</v>
          </cell>
          <cell r="GO4" t="str">
            <v>佐柳　博秋</v>
          </cell>
        </row>
        <row r="5">
          <cell r="B5">
            <v>4</v>
          </cell>
          <cell r="C5" t="str">
            <v>善通寺六地蔵地区地域活性化推進事業</v>
          </cell>
          <cell r="D5" t="str">
            <v>善通寺六地蔵地区地域活性化推進会</v>
          </cell>
          <cell r="E5">
            <v>750000</v>
          </cell>
          <cell r="F5" t="str">
            <v>中央</v>
          </cell>
          <cell r="G5" t="str">
            <v>会長</v>
          </cell>
          <cell r="H5" t="str">
            <v>丸岡　豊</v>
          </cell>
          <cell r="I5" t="str">
            <v>765-0003</v>
          </cell>
          <cell r="J5" t="str">
            <v>善通寺市善通寺町六丁目10番25号</v>
          </cell>
          <cell r="K5" t="str">
            <v>0877-62-4969
090-4560-3070</v>
          </cell>
          <cell r="L5" t="str">
            <v>団体（丸岡さん）</v>
          </cell>
          <cell r="M5">
            <v>45383</v>
          </cell>
          <cell r="N5">
            <v>45383</v>
          </cell>
          <cell r="O5">
            <v>2179</v>
          </cell>
          <cell r="P5">
            <v>45335</v>
          </cell>
          <cell r="V5">
            <v>45401</v>
          </cell>
          <cell r="W5">
            <v>45401</v>
          </cell>
          <cell r="X5">
            <v>45387</v>
          </cell>
          <cell r="Z5" t="str">
            <v>〒765-0003　
善通寺町六丁目4番19号（丸岡）</v>
          </cell>
          <cell r="AE5" t="str">
            <v>令和6年4月1日～令和7年3月31日</v>
          </cell>
          <cell r="AF5" t="str">
            <v>　かつて、多くの人々で溢れ、地域の活力や善通寺市の個性を表す顔として賑わっていた赤門筋の活気を取り戻したい。
総本山善通寺の東、市の中心部にありながら、赤門筋商店街には、近年、空き店舗が目立っているため、まちの活気を取り戻していきたい。</v>
          </cell>
          <cell r="AG5" t="str">
            <v>・赤門筋商店街でイベントを行う。
・毎月８日に、赤門筋西側を交通規制して八日市を開催
・楽器の演奏、フラダンス、唄等をお願いして、毎月の接待をする。
・７月末の土日に土日デーを開催する。
・いっぷっく亭にも協力をお願いして、野菜、果物等の販売を行う。</v>
          </cell>
          <cell r="AH5" t="str">
            <v>・乳薬師での善通寺僧侶による供養
・毎月の演奏や歌等を行うとともに、飴湯、甘酒、ぜんざい、その他の接待
・７月末には善通寺市商店連合会の協力で土日デーを開催する。（屋台村、ビアガーデン、浴衣コンテスト等）</v>
          </cell>
          <cell r="AI5" t="str">
            <v>　善通寺市のかつての中心市街地であった赤門筋に定期的なイベントが行われることにより、人を呼び込み地域活性化の基となる賑わいをつくる。
活動を通して、自分たちの地域の魅力を再発見するとともに地域の連帯感を向上させる。</v>
          </cell>
          <cell r="AJ5">
            <v>750000</v>
          </cell>
          <cell r="AK5">
            <v>50000</v>
          </cell>
          <cell r="AL5" t="str">
            <v>会議費に充当予定</v>
          </cell>
          <cell r="AM5">
            <v>0</v>
          </cell>
          <cell r="AO5">
            <v>280000</v>
          </cell>
          <cell r="AP5">
            <v>280000</v>
          </cell>
          <cell r="AQ5" t="str">
            <v>イベント出演者謝礼 
八日市用　60,000円
土日デー用　獅子組150,000円、イベント70,000円</v>
          </cell>
          <cell r="AR5">
            <v>50000</v>
          </cell>
          <cell r="AS5">
            <v>50000</v>
          </cell>
          <cell r="AT5" t="str">
            <v>八日市用　5,000円
土日デー用　45,000円</v>
          </cell>
          <cell r="AU5">
            <v>90000</v>
          </cell>
          <cell r="AV5">
            <v>90000</v>
          </cell>
          <cell r="AW5" t="str">
            <v>八日市用　食材、容器代等</v>
          </cell>
          <cell r="AX5">
            <v>10000</v>
          </cell>
          <cell r="AY5">
            <v>10000</v>
          </cell>
          <cell r="AZ5" t="str">
            <v>土日デー用</v>
          </cell>
          <cell r="BD5">
            <v>80000</v>
          </cell>
          <cell r="BE5">
            <v>80000</v>
          </cell>
          <cell r="BF5" t="str">
            <v>土日デー用　チラシ、写真プリント、額縁代等</v>
          </cell>
          <cell r="BP5">
            <v>50000</v>
          </cell>
          <cell r="BQ5">
            <v>50000</v>
          </cell>
          <cell r="BR5" t="str">
            <v>土日デー用　イベント掛捨保険料10,000円
　クリーニング代　10,000円
　交通整理　20,000円
　ごみ処理　10,000円</v>
          </cell>
          <cell r="BV5">
            <v>190000</v>
          </cell>
          <cell r="BW5">
            <v>190000</v>
          </cell>
          <cell r="BX5" t="str">
            <v>八日市用　倉庫賃貸料　70,000円
土日デー用　簡易トイレ　10,000円
　照明設備レンタル料　110,000円</v>
          </cell>
          <cell r="CE5">
            <v>50000</v>
          </cell>
          <cell r="CF5">
            <v>0</v>
          </cell>
          <cell r="CG5" t="str">
            <v>会議費(八日市用　会議費、資料代)</v>
          </cell>
          <cell r="CH5">
            <v>800000</v>
          </cell>
          <cell r="CI5">
            <v>0</v>
          </cell>
          <cell r="CJ5">
            <v>0</v>
          </cell>
          <cell r="CK5">
            <v>45383</v>
          </cell>
          <cell r="CT5">
            <v>750000</v>
          </cell>
          <cell r="CU5">
            <v>50000</v>
          </cell>
          <cell r="CV5" t="str">
            <v>会議費に充当予定</v>
          </cell>
          <cell r="CW5">
            <v>0</v>
          </cell>
          <cell r="CZ5">
            <v>280000</v>
          </cell>
          <cell r="DA5">
            <v>280000</v>
          </cell>
          <cell r="DB5" t="str">
            <v>イベント出演者謝礼 
八日市用　60,000円
土日デー用　獅子組150,000円、イベント70,000円</v>
          </cell>
          <cell r="DC5">
            <v>50000</v>
          </cell>
          <cell r="DD5">
            <v>50000</v>
          </cell>
          <cell r="DE5" t="str">
            <v>八日市用　5,000円
土日デー用　45,000円</v>
          </cell>
          <cell r="DF5">
            <v>90000</v>
          </cell>
          <cell r="DG5">
            <v>90000</v>
          </cell>
          <cell r="DH5" t="str">
            <v>八日市用　食材、容器代等</v>
          </cell>
          <cell r="DI5">
            <v>10000</v>
          </cell>
          <cell r="DJ5">
            <v>10000</v>
          </cell>
          <cell r="DK5" t="str">
            <v>土日デー用</v>
          </cell>
          <cell r="DO5">
            <v>80000</v>
          </cell>
          <cell r="DP5">
            <v>80000</v>
          </cell>
          <cell r="DQ5" t="str">
            <v>土日デー用　チラシ、写真プリント、額縁代等</v>
          </cell>
          <cell r="EA5">
            <v>50000</v>
          </cell>
          <cell r="EB5">
            <v>50000</v>
          </cell>
          <cell r="EC5" t="str">
            <v>土日デー用　イベント掛捨保険料10,000円
　クリーニング代　10,000円
　交通整理　20,000円
　ごみ処理　10,000円</v>
          </cell>
          <cell r="EG5">
            <v>190000</v>
          </cell>
          <cell r="EH5">
            <v>190000</v>
          </cell>
          <cell r="EI5" t="str">
            <v>八日市用　倉庫賃貸料　70,000円
土日デー用　簡易トイレ　10,000円
　照明設備レンタル料　110,000円</v>
          </cell>
          <cell r="EP5">
            <v>50000</v>
          </cell>
          <cell r="EQ5">
            <v>0</v>
          </cell>
          <cell r="ER5" t="str">
            <v>会議費(八日市用　会議費、資料代)</v>
          </cell>
          <cell r="ES5">
            <v>800000</v>
          </cell>
          <cell r="ET5">
            <v>750000</v>
          </cell>
          <cell r="EU5">
            <v>0</v>
          </cell>
          <cell r="EV5">
            <v>0</v>
          </cell>
          <cell r="FA5">
            <v>41000</v>
          </cell>
          <cell r="FB5">
            <v>14</v>
          </cell>
          <cell r="FC5" t="str">
            <v>無</v>
          </cell>
          <cell r="FF5" t="str">
            <v>・乳薬師での総本山善通寺僧侶による供養
・イベントに来られた方や、月によりお遍路さんに飴湯、甘酒、ぜんざい、うどん等品を変えて接待をする。また、楽器の演奏や唄またフラダンス等のイベントを行う。
・魚屋、いっぷく亭等の協力を得て野菜、魚等の販売。
７月末には商工会議所・商店連合会の協力で土日デーを開催することで賑わいを取り戻す。</v>
          </cell>
          <cell r="FI5" t="str">
            <v>丸岡　豊</v>
          </cell>
          <cell r="FJ5" t="str">
            <v>男</v>
          </cell>
          <cell r="FK5">
            <v>70</v>
          </cell>
          <cell r="FL5" t="str">
            <v>会長</v>
          </cell>
          <cell r="FM5" t="str">
            <v>大河内　義雅</v>
          </cell>
          <cell r="FN5" t="str">
            <v>男</v>
          </cell>
          <cell r="FO5">
            <v>70</v>
          </cell>
          <cell r="FP5" t="str">
            <v>副会長</v>
          </cell>
          <cell r="FQ5" t="str">
            <v>朝倉　一満</v>
          </cell>
          <cell r="FR5" t="str">
            <v>男</v>
          </cell>
          <cell r="FS5">
            <v>80</v>
          </cell>
          <cell r="FT5" t="str">
            <v>会員</v>
          </cell>
          <cell r="FU5" t="str">
            <v>金清　由子</v>
          </cell>
          <cell r="FV5" t="str">
            <v>女</v>
          </cell>
          <cell r="FW5">
            <v>80</v>
          </cell>
          <cell r="FX5" t="str">
            <v>会員</v>
          </cell>
          <cell r="FY5" t="str">
            <v>川向　武</v>
          </cell>
          <cell r="FZ5" t="str">
            <v>男</v>
          </cell>
          <cell r="GA5">
            <v>70</v>
          </cell>
          <cell r="GB5" t="str">
            <v>会員</v>
          </cell>
          <cell r="GC5" t="str">
            <v>土田　國彦</v>
          </cell>
          <cell r="GD5" t="str">
            <v>男</v>
          </cell>
          <cell r="GE5">
            <v>70</v>
          </cell>
          <cell r="GF5" t="str">
            <v>会員</v>
          </cell>
          <cell r="GG5" t="str">
            <v>林　光春</v>
          </cell>
          <cell r="GH5" t="str">
            <v>男</v>
          </cell>
          <cell r="GI5">
            <v>70</v>
          </cell>
          <cell r="GJ5" t="str">
            <v>会員</v>
          </cell>
          <cell r="GK5" t="str">
            <v>天雲　秀雄</v>
          </cell>
          <cell r="GL5" t="str">
            <v>男</v>
          </cell>
          <cell r="GM5">
            <v>60</v>
          </cell>
          <cell r="GN5" t="str">
            <v>会員</v>
          </cell>
          <cell r="GO5" t="str">
            <v>角　征則</v>
          </cell>
        </row>
        <row r="6">
          <cell r="B6">
            <v>5</v>
          </cell>
          <cell r="C6" t="str">
            <v>中央地区お楽しみ会事業</v>
          </cell>
          <cell r="D6" t="str">
            <v>中央地区民生委員児童委員協議会</v>
          </cell>
          <cell r="E6">
            <v>200000</v>
          </cell>
          <cell r="F6" t="str">
            <v>中央</v>
          </cell>
          <cell r="G6" t="str">
            <v>会長</v>
          </cell>
          <cell r="H6" t="str">
            <v>村上　延枝</v>
          </cell>
          <cell r="I6" t="str">
            <v>765-0003</v>
          </cell>
          <cell r="J6" t="str">
            <v>善通寺市善通寺町六丁目10番25号</v>
          </cell>
          <cell r="K6" t="str">
            <v>0877-62-4969
090-9452-7406</v>
          </cell>
          <cell r="L6" t="str">
            <v>団体（丸岡さん）</v>
          </cell>
          <cell r="M6">
            <v>45383</v>
          </cell>
          <cell r="N6">
            <v>45383</v>
          </cell>
          <cell r="O6">
            <v>2179</v>
          </cell>
          <cell r="P6">
            <v>45335</v>
          </cell>
          <cell r="V6">
            <v>45401</v>
          </cell>
          <cell r="W6">
            <v>45401</v>
          </cell>
          <cell r="X6">
            <v>45387</v>
          </cell>
          <cell r="Z6" t="str">
            <v>〒765-0003　
善通寺町六丁目4番19号（丸岡）</v>
          </cell>
          <cell r="AE6" t="str">
            <v>令和6年4月～令和7年3月</v>
          </cell>
          <cell r="AF6" t="str">
            <v>民生委員の地域高齢者の見守り活動では、日常生活では接点のない高齢者を訪問することがあるが、そういった訪問を窮屈に感じる方がいるため、高齢者（要援護者）が気軽に楽しく参加しやすく、また、民生委員も声を掛けやすい見守り活動の機会として、お楽しみ会を開催する。</v>
          </cell>
          <cell r="AG6" t="str">
            <v>場所：　中央小学校体育館
対象者：　民児協見守り対象者　
事業参加者：　お楽しみ会参加者　約70名
周知方法：　民生委員が対象者にパンフレットを配布
事業の進め方：　民生委員がアイデアをだし、出演者の依頼、お茶菓子や景品の準備等を行う。来場者にはお茶等を準備し、園芸を楽しんでもらう。</v>
          </cell>
          <cell r="AH6" t="str">
            <v>4月～8月 出演者等のアイデア出しや調査
8月　　 出演者への依頼
9月　　 パンフレットの作成、対象者へ配布
10月　　お楽しみ会開催</v>
          </cell>
          <cell r="AI6" t="str">
            <v>高齢者には、演芸を見たり子供たちとの交流をしたりすることにより、日常とは少し違う時間を楽しんでもらいたい。
民生委員は、お楽しみ会を準備・開催する活動の中で、高齢者に声を掛ける機会を増やし、見守り活動の幅を広げたい。</v>
          </cell>
          <cell r="AJ6">
            <v>200000</v>
          </cell>
          <cell r="AK6">
            <v>30000</v>
          </cell>
          <cell r="AL6" t="str">
            <v>中央地区民生委員児童委員協議会活動費</v>
          </cell>
          <cell r="AO6">
            <v>160000</v>
          </cell>
          <cell r="AP6">
            <v>160000</v>
          </cell>
          <cell r="AQ6" t="str">
            <v>出演者謝礼　100,000円（50,000円×2組）
参加賞　　　60,000円</v>
          </cell>
          <cell r="AR6">
            <v>5000</v>
          </cell>
          <cell r="AS6">
            <v>5000</v>
          </cell>
          <cell r="AT6" t="str">
            <v>靴入れ用袋、菓子入れ用袋</v>
          </cell>
          <cell r="BA6">
            <v>30000</v>
          </cell>
          <cell r="BB6">
            <v>0</v>
          </cell>
          <cell r="BC6" t="str">
            <v>会議用お弁当代（対象外経費）</v>
          </cell>
          <cell r="BD6">
            <v>25000</v>
          </cell>
          <cell r="BE6">
            <v>25000</v>
          </cell>
          <cell r="BF6" t="str">
            <v>チラシ400枚、次第印刷、写真代</v>
          </cell>
          <cell r="BV6">
            <v>10000</v>
          </cell>
          <cell r="BW6">
            <v>10000</v>
          </cell>
          <cell r="BX6" t="str">
            <v>会場借上料</v>
          </cell>
          <cell r="CH6">
            <v>230000</v>
          </cell>
          <cell r="CI6">
            <v>0</v>
          </cell>
          <cell r="CJ6">
            <v>0</v>
          </cell>
          <cell r="CK6">
            <v>45383</v>
          </cell>
          <cell r="CL6">
            <v>45584</v>
          </cell>
          <cell r="CM6">
            <v>45679</v>
          </cell>
          <cell r="CN6">
            <v>387</v>
          </cell>
          <cell r="CO6" t="str">
            <v>令和６年４月１日～令和６年１０月１９日</v>
          </cell>
          <cell r="CP6" t="str">
            <v>要援護者を対象にして、一堂に会してもらいそれぞれが、歓談を楽しみ、出演者の演目、演奏、マジック等に感動したり、幼稚園児との交流を楽しんでもらっています。</v>
          </cell>
          <cell r="CQ6" t="str">
            <v>参加された皆様が来てよかった又来たいと言って、喜んで帰ってくれている。</v>
          </cell>
          <cell r="CR6" t="str">
            <v>開催場所の問題があるのではと考えられたので、小学校の体育館を借用して会場にしたことで、階段を使わないで入退場ができるようになったことが良かった。</v>
          </cell>
          <cell r="CS6" t="str">
            <v>毎年の行事にすることで、次の開催を楽しみにしてもらえる、元気を出して生活ができるのではないかと思われる。</v>
          </cell>
          <cell r="CT6">
            <v>200000</v>
          </cell>
          <cell r="CU6">
            <v>39820</v>
          </cell>
          <cell r="CV6" t="str">
            <v>中央地区民生委員児童委員協議会活動費</v>
          </cell>
          <cell r="CZ6">
            <v>221472</v>
          </cell>
          <cell r="DA6">
            <v>181652</v>
          </cell>
          <cell r="DB6" t="str">
            <v>出演者謝礼　100,000円（20,000円×2組+30,000円×2組）
参加賞　　　106,472円</v>
          </cell>
          <cell r="DO6">
            <v>18348</v>
          </cell>
          <cell r="DP6">
            <v>18348</v>
          </cell>
          <cell r="DQ6" t="str">
            <v>チラシ400枚、次第印刷、写真代</v>
          </cell>
          <cell r="EG6">
            <v>0</v>
          </cell>
          <cell r="EH6">
            <v>0</v>
          </cell>
          <cell r="ES6">
            <v>239820</v>
          </cell>
          <cell r="ET6">
            <v>200000</v>
          </cell>
          <cell r="EU6">
            <v>0</v>
          </cell>
          <cell r="EV6">
            <v>0</v>
          </cell>
          <cell r="FB6">
            <v>13</v>
          </cell>
          <cell r="FC6" t="str">
            <v>有</v>
          </cell>
          <cell r="FD6" t="str">
            <v>年額</v>
          </cell>
          <cell r="FE6">
            <v>2000</v>
          </cell>
          <cell r="FF6" t="str">
            <v>・高齢者の見守り活動
・児童の健全育成の見守り
・定例会の開催
・研修会の開催
・担当地区の困りごとを見つけ解決に導く
・担当地区の住人の相談に応じる</v>
          </cell>
          <cell r="FI6" t="str">
            <v>村上　延枝</v>
          </cell>
          <cell r="FJ6" t="str">
            <v>女</v>
          </cell>
          <cell r="FK6">
            <v>60</v>
          </cell>
          <cell r="FL6" t="str">
            <v>会長</v>
          </cell>
          <cell r="FM6" t="str">
            <v>丸岡　豊</v>
          </cell>
          <cell r="FN6" t="str">
            <v>男</v>
          </cell>
          <cell r="FO6">
            <v>70</v>
          </cell>
          <cell r="FP6" t="str">
            <v>副会長</v>
          </cell>
          <cell r="FQ6" t="str">
            <v>法兼　友子</v>
          </cell>
          <cell r="FR6" t="str">
            <v>女</v>
          </cell>
          <cell r="FS6">
            <v>50</v>
          </cell>
          <cell r="FT6" t="str">
            <v>司会・進行係</v>
          </cell>
          <cell r="FU6" t="str">
            <v>白井　正三</v>
          </cell>
          <cell r="FV6" t="str">
            <v>男</v>
          </cell>
          <cell r="FW6">
            <v>70</v>
          </cell>
          <cell r="FX6" t="str">
            <v>庶務係</v>
          </cell>
          <cell r="FY6" t="str">
            <v>山下　春代</v>
          </cell>
          <cell r="FZ6" t="str">
            <v>男</v>
          </cell>
          <cell r="GA6">
            <v>60</v>
          </cell>
          <cell r="GB6" t="str">
            <v>会計</v>
          </cell>
          <cell r="GC6" t="str">
            <v>多田　優子</v>
          </cell>
          <cell r="GD6" t="str">
            <v>女</v>
          </cell>
          <cell r="GE6">
            <v>60</v>
          </cell>
          <cell r="GF6" t="str">
            <v>購買係</v>
          </cell>
          <cell r="GG6" t="str">
            <v>中村　玲子</v>
          </cell>
          <cell r="GH6" t="str">
            <v>女</v>
          </cell>
          <cell r="GI6">
            <v>60</v>
          </cell>
          <cell r="GJ6" t="str">
            <v>庶務係</v>
          </cell>
          <cell r="GK6" t="str">
            <v>深井　隆子</v>
          </cell>
          <cell r="GL6" t="str">
            <v>女</v>
          </cell>
          <cell r="GM6">
            <v>70</v>
          </cell>
          <cell r="GN6" t="str">
            <v>受付係</v>
          </cell>
          <cell r="GO6" t="str">
            <v>堀川　千恵子</v>
          </cell>
        </row>
        <row r="7">
          <cell r="B7">
            <v>6</v>
          </cell>
          <cell r="C7" t="str">
            <v>防災訓練実施事業</v>
          </cell>
          <cell r="D7" t="str">
            <v>東部地区自主防災会</v>
          </cell>
          <cell r="E7">
            <v>470000</v>
          </cell>
          <cell r="F7" t="str">
            <v>東部</v>
          </cell>
          <cell r="G7" t="str">
            <v>会長</v>
          </cell>
          <cell r="H7" t="str">
            <v>大西　稔</v>
          </cell>
          <cell r="I7" t="str">
            <v>765-0022</v>
          </cell>
          <cell r="J7" t="str">
            <v>善通寺市稲木町380番地3</v>
          </cell>
          <cell r="K7" t="str">
            <v>0877-62-5684
090-4504-5457</v>
          </cell>
          <cell r="L7" t="str">
            <v>公民館</v>
          </cell>
          <cell r="M7">
            <v>45383</v>
          </cell>
          <cell r="N7">
            <v>45383</v>
          </cell>
          <cell r="O7">
            <v>2179</v>
          </cell>
          <cell r="P7">
            <v>45342</v>
          </cell>
          <cell r="V7">
            <v>45401</v>
          </cell>
          <cell r="W7">
            <v>45401</v>
          </cell>
          <cell r="X7">
            <v>45387</v>
          </cell>
          <cell r="AE7" t="str">
            <v>令和6年8月～11月</v>
          </cell>
          <cell r="AF7" t="str">
            <v>地域内の各団体と連携して、災害に対する体制を整えることにより、効果的な自主防災活動を目指す。</v>
          </cell>
          <cell r="AG7" t="str">
            <v>地区の自主防災会・連合自治会及び地域住民が連携して香川県防災士会、善通寺消防本部及び第四分団消防団員等の協力を得て防災訓練を実施し、合同の災害応急対策活動の円滑及び迅速な協力体制の確立を図る。</v>
          </cell>
          <cell r="AH7" t="str">
            <v>8月　各団体との打合せ
10月　各団体との最終打合せ・自主防災会員への役割等の周知確認
11月中旬　東部公民館及び東部幼稚園園庭にて防災訓練（参加予定数300名程度）
 3月　実績報告提出</v>
          </cell>
          <cell r="AI7" t="str">
            <v>地域住民の防災に対する意識の高揚と、災害時に備えた、防災活動の向上が期待できる。</v>
          </cell>
          <cell r="AJ7">
            <v>470000</v>
          </cell>
          <cell r="AO7">
            <v>20000</v>
          </cell>
          <cell r="AP7">
            <v>20000</v>
          </cell>
          <cell r="AQ7" t="str">
            <v>講演会用講師謝金、県防災士会用講師謝金</v>
          </cell>
          <cell r="AR7">
            <v>60670</v>
          </cell>
          <cell r="AS7">
            <v>60670</v>
          </cell>
          <cell r="AT7" t="str">
            <v>土のう袋
保存食100g入×100個
保存水500ml入×96本</v>
          </cell>
          <cell r="AU7">
            <v>90000</v>
          </cell>
          <cell r="AV7">
            <v>90000</v>
          </cell>
          <cell r="AW7" t="str">
            <v>避難訓練用炊き出し材料費（300名）</v>
          </cell>
          <cell r="AX7">
            <v>10000</v>
          </cell>
          <cell r="AY7">
            <v>10000</v>
          </cell>
          <cell r="AZ7" t="str">
            <v>炊き出し燃料代等</v>
          </cell>
          <cell r="BD7">
            <v>175000</v>
          </cell>
          <cell r="BE7">
            <v>175000</v>
          </cell>
          <cell r="BF7" t="str">
            <v>案内状ほか印刷代、記録写真代等</v>
          </cell>
          <cell r="BP7">
            <v>15000</v>
          </cell>
          <cell r="BQ7">
            <v>15000</v>
          </cell>
          <cell r="BR7" t="str">
            <v>協力依頼、案内状等の郵送代</v>
          </cell>
          <cell r="BY7">
            <v>99330</v>
          </cell>
          <cell r="BZ7">
            <v>99330</v>
          </cell>
          <cell r="CA7" t="str">
            <v>避難用折り畳み式簡易ベッド５台
布製防災担架６台</v>
          </cell>
          <cell r="CH7">
            <v>470000</v>
          </cell>
          <cell r="CI7">
            <v>0</v>
          </cell>
          <cell r="CJ7">
            <v>0</v>
          </cell>
          <cell r="CK7">
            <v>45383</v>
          </cell>
          <cell r="CT7">
            <v>470000</v>
          </cell>
          <cell r="CZ7">
            <v>20000</v>
          </cell>
          <cell r="DA7">
            <v>20000</v>
          </cell>
          <cell r="DB7" t="str">
            <v>講演会用講師謝金、県防災士会用講師謝金</v>
          </cell>
          <cell r="DC7">
            <v>60670</v>
          </cell>
          <cell r="DD7">
            <v>60670</v>
          </cell>
          <cell r="DE7" t="str">
            <v>トレー、スプーン等
保存食100g入×100個
保存水500ml入×96本</v>
          </cell>
          <cell r="DF7">
            <v>90000</v>
          </cell>
          <cell r="DG7">
            <v>90000</v>
          </cell>
          <cell r="DH7" t="str">
            <v>避難訓練用炊き出し材料費（300名）</v>
          </cell>
          <cell r="DI7">
            <v>10000</v>
          </cell>
          <cell r="DJ7">
            <v>10000</v>
          </cell>
          <cell r="DK7" t="str">
            <v>炊き出し燃料代等</v>
          </cell>
          <cell r="DO7">
            <v>175000</v>
          </cell>
          <cell r="DP7">
            <v>175000</v>
          </cell>
          <cell r="DQ7" t="str">
            <v>案内状ほか印刷代、記録写真代等</v>
          </cell>
          <cell r="EA7">
            <v>15000</v>
          </cell>
          <cell r="EB7">
            <v>15000</v>
          </cell>
          <cell r="EC7" t="str">
            <v>協力依頼、案内状等の郵送代</v>
          </cell>
          <cell r="EJ7">
            <v>99330</v>
          </cell>
          <cell r="EK7">
            <v>99330</v>
          </cell>
          <cell r="EL7" t="str">
            <v>避難用折り畳み式簡易ベッド５台
布製防災担架６台</v>
          </cell>
          <cell r="ES7">
            <v>470000</v>
          </cell>
          <cell r="ET7">
            <v>470000</v>
          </cell>
          <cell r="EU7">
            <v>0</v>
          </cell>
          <cell r="EV7">
            <v>0</v>
          </cell>
          <cell r="FA7" t="str">
            <v>平成２０年４月</v>
          </cell>
          <cell r="FB7">
            <v>140</v>
          </cell>
          <cell r="FC7" t="str">
            <v>無</v>
          </cell>
          <cell r="FF7" t="str">
            <v>・防災に関する講演
・防災施設の見学
・合同防災訓練（地区連合自治会、市消防本部分団、第四分団、香川県防災士会等）</v>
          </cell>
          <cell r="FI7" t="str">
            <v>大西　稔</v>
          </cell>
          <cell r="FJ7" t="str">
            <v>男</v>
          </cell>
          <cell r="FK7">
            <v>70</v>
          </cell>
          <cell r="FL7" t="str">
            <v>会長</v>
          </cell>
          <cell r="FM7" t="str">
            <v>市崎　恒昭</v>
          </cell>
          <cell r="FN7" t="str">
            <v>男</v>
          </cell>
          <cell r="FO7">
            <v>80</v>
          </cell>
          <cell r="FP7" t="str">
            <v>副会長</v>
          </cell>
          <cell r="FQ7" t="str">
            <v>菅　正</v>
          </cell>
          <cell r="FR7" t="str">
            <v>男</v>
          </cell>
          <cell r="FS7">
            <v>60</v>
          </cell>
          <cell r="FT7" t="str">
            <v>副会長</v>
          </cell>
          <cell r="FU7" t="str">
            <v>大西　正雄</v>
          </cell>
          <cell r="FV7" t="str">
            <v>男</v>
          </cell>
          <cell r="FW7">
            <v>70</v>
          </cell>
          <cell r="FX7" t="str">
            <v>副会長（訓練担当）</v>
          </cell>
          <cell r="FY7" t="str">
            <v>中津　斎</v>
          </cell>
          <cell r="FZ7" t="str">
            <v>男</v>
          </cell>
          <cell r="GA7">
            <v>70</v>
          </cell>
          <cell r="GB7" t="str">
            <v>会計</v>
          </cell>
          <cell r="GC7" t="str">
            <v>松前　美津枝</v>
          </cell>
          <cell r="GD7" t="str">
            <v>女</v>
          </cell>
          <cell r="GE7">
            <v>70</v>
          </cell>
          <cell r="GF7" t="str">
            <v>会計</v>
          </cell>
          <cell r="GG7" t="str">
            <v>小笹　義房</v>
          </cell>
          <cell r="GH7" t="str">
            <v>男</v>
          </cell>
          <cell r="GI7">
            <v>70</v>
          </cell>
          <cell r="GJ7" t="str">
            <v>監査</v>
          </cell>
          <cell r="GK7" t="str">
            <v>斉藤　賢一</v>
          </cell>
          <cell r="GL7" t="str">
            <v>男</v>
          </cell>
          <cell r="GM7">
            <v>60</v>
          </cell>
          <cell r="GN7" t="str">
            <v>監査</v>
          </cell>
          <cell r="GO7" t="str">
            <v>松本　健</v>
          </cell>
        </row>
        <row r="8">
          <cell r="B8">
            <v>7</v>
          </cell>
          <cell r="C8" t="str">
            <v>東部池ノ前ボランティア公園ミニ花火大会実施事業</v>
          </cell>
          <cell r="D8" t="str">
            <v>東部池ノ前ボランティア公園運営会</v>
          </cell>
          <cell r="E8">
            <v>150000</v>
          </cell>
          <cell r="F8" t="str">
            <v>東部</v>
          </cell>
          <cell r="G8" t="str">
            <v>会長</v>
          </cell>
          <cell r="H8" t="str">
            <v>斉藤　賢一</v>
          </cell>
          <cell r="I8" t="str">
            <v>765-0022</v>
          </cell>
          <cell r="J8" t="str">
            <v>善通寺市稲木町911番地</v>
          </cell>
          <cell r="K8" t="str">
            <v>090-4971-7888</v>
          </cell>
          <cell r="L8" t="str">
            <v>団体</v>
          </cell>
          <cell r="M8">
            <v>45383</v>
          </cell>
          <cell r="N8">
            <v>45383</v>
          </cell>
          <cell r="O8">
            <v>2179</v>
          </cell>
          <cell r="P8">
            <v>45337</v>
          </cell>
          <cell r="V8">
            <v>45401</v>
          </cell>
          <cell r="W8">
            <v>45401</v>
          </cell>
          <cell r="X8">
            <v>45387</v>
          </cell>
          <cell r="Z8" t="str">
            <v>〒765-0022
　稲木町911番地（自宅）</v>
          </cell>
          <cell r="AE8" t="str">
            <v>令和6年9月20日(金)予定
　※雨なら翌21日(土)に順延</v>
          </cell>
          <cell r="AF8" t="str">
            <v>東部池ノ前ボランティア公園は平成20年4月に開園された。以来「運営会」を組織し、自主的に管理運営してきた。また公園を多くの住民に活用して貰うため、毎年9月にミニ花火大会を開催し、幼児から高齢者まで幅広い世代に親しんでもらえるためが目的である。</v>
          </cell>
          <cell r="AG8" t="str">
            <v>・実施場所：東部池ノ前ボランティア公園
・対象者：幼児から高齢者まで約280名
・広報周知：チラシの作成と配布（500枚）
　自治会170、小学校100、幼稚園100、その他130
・事業の進め方：運営会役員を中心に企画、立案
　運営会員、健康推進員、女性の会、ボランティア有志及び都市計画課と連携して実施
・活動内容：地域の親しみやすい公園、下駄履きでも気軽にいける公園、全世代が利用できる公園を目指して活動しており、その一環として夏のイベントとして定着してきたミニ花火大会を開催。</v>
          </cell>
          <cell r="AH8" t="str">
            <v>6月中旬・・・運営役員会　年間事業計画の立案：概要策定
7月上旬・・・運営会総会　ミニ花火大会の開催の承認、告知
8月下旬・・・実行委員会（詳細決定）
9月・・・・・資材購入、会場設営など事業準備
9月下旬・・・「ミニ花火大会」開催（当日中に片付け）</v>
          </cell>
          <cell r="AI8" t="str">
            <v>①地域住民相互、親子・孫の幅広い世代間の絆が一層高まる。
②ボランティア公園の存在（場所）を広く知って貰える。
③その他地域全体の融和を促進出来る。</v>
          </cell>
          <cell r="AJ8">
            <v>150000</v>
          </cell>
          <cell r="AK8">
            <v>36000</v>
          </cell>
          <cell r="AL8" t="str">
            <v>公園運営会</v>
          </cell>
          <cell r="AO8">
            <v>111000</v>
          </cell>
          <cell r="AP8">
            <v>75000</v>
          </cell>
          <cell r="AQ8" t="str">
            <v>参加者粗品　30,000円
参加賞(福引景品)　37,000円
駐車場借用御礼品代 4箇所＝ 8,000円</v>
          </cell>
          <cell r="AR8">
            <v>70000</v>
          </cell>
          <cell r="AS8">
            <v>70000</v>
          </cell>
          <cell r="AT8" t="str">
            <v>花火購入費＝66,000円
たき火用まき＝4,000円</v>
          </cell>
          <cell r="BD8">
            <v>4000</v>
          </cell>
          <cell r="BE8">
            <v>4000</v>
          </cell>
          <cell r="BF8" t="str">
            <v>チラシ作成費（500枚）</v>
          </cell>
          <cell r="BJ8">
            <v>1000</v>
          </cell>
          <cell r="BK8">
            <v>1000</v>
          </cell>
          <cell r="BL8" t="str">
            <v>連絡通信代</v>
          </cell>
          <cell r="CH8">
            <v>186000</v>
          </cell>
          <cell r="CI8">
            <v>0</v>
          </cell>
          <cell r="CJ8">
            <v>0</v>
          </cell>
          <cell r="CK8">
            <v>45383</v>
          </cell>
          <cell r="CL8">
            <v>45562</v>
          </cell>
          <cell r="CM8">
            <v>45582</v>
          </cell>
          <cell r="CN8">
            <v>6505</v>
          </cell>
          <cell r="CO8" t="str">
            <v>令和６年６月～９月２７日</v>
          </cell>
          <cell r="CP8" t="str">
            <v>地域の親しみやすい公園、下駄履きでも気軽にいける公園、全世代が利用できる公園を目指して活動しており、その一環として夏のイベントとして定着してきたミニ花火大会を開催。
6月・・・運営役員会　年間事業計画の立案：概要策定
7月・・・運営会総会　ミニ花火大会の開催の承認、告知
8月・・・実行委員会（詳細決定）
9月・・・・・資材購入、会場設営など事業準備
9月27日・・・「ミニ花火大会」開催（当日中に片付け）
詳細は別紙参照</v>
          </cell>
          <cell r="CQ8" t="str">
            <v>当日は快晴無風の絶好の花火日和であり、参加者は280人以上集まった。幼稚園・小学校の児童や保護者などを中心に多くの地域住民にご参加いただき、地域の垣根を超えての交流や、お爺ちゃんとチビッ子など普段ではなかなか交流できない世代間での親交が図られた。</v>
          </cell>
          <cell r="CR8" t="str">
            <v>今回は自治会への回覧ができなかったため、次回は検討したい。</v>
          </cell>
          <cell r="CS8" t="str">
            <v>チラシでの周知のみだったにもかかわらず、２８０人超の参加となり主催者として毎年開催することの意欲にもなった。また景品などを工夫したことも成功の要因にもなったと思われる。なお、トラブル・混乱等は生じなかった。</v>
          </cell>
          <cell r="CT8">
            <v>150000</v>
          </cell>
          <cell r="CU8">
            <v>6703</v>
          </cell>
          <cell r="CZ8">
            <v>91708</v>
          </cell>
          <cell r="DA8">
            <v>85225</v>
          </cell>
          <cell r="DB8" t="str">
            <v>参加者粗品　42,000円
参加賞(福引景品)　42,256円
駐車場借用御礼品代 4箇所＝ 7,452円</v>
          </cell>
          <cell r="DC8">
            <v>62000</v>
          </cell>
          <cell r="DD8">
            <v>62000</v>
          </cell>
          <cell r="DE8" t="str">
            <v>手持ち花火代＝42,000円
打ち上げ花火代＝20,000円</v>
          </cell>
          <cell r="DO8">
            <v>1775</v>
          </cell>
          <cell r="DP8">
            <v>1775</v>
          </cell>
          <cell r="DQ8" t="str">
            <v>チラシ作成費（500枚）</v>
          </cell>
          <cell r="DU8">
            <v>1220</v>
          </cell>
          <cell r="DV8">
            <v>1000</v>
          </cell>
          <cell r="DW8" t="str">
            <v>連絡通信代</v>
          </cell>
          <cell r="ES8">
            <v>156703</v>
          </cell>
          <cell r="ET8">
            <v>150000</v>
          </cell>
          <cell r="EU8">
            <v>0</v>
          </cell>
          <cell r="EV8">
            <v>0</v>
          </cell>
          <cell r="FA8" t="str">
            <v>平成２０年４月</v>
          </cell>
          <cell r="FB8">
            <v>200</v>
          </cell>
          <cell r="FC8" t="str">
            <v>無</v>
          </cell>
          <cell r="FF8" t="str">
            <v>１　公園の維持、管理、運営
２　具体的な内容
　１）日常的に７団体が分担して実施
　　・公園内のトイレの清掃管理、建物の管理
　　・花壇、植木の水かけ、剪定等の管理
　　・公園の花（プランタ）の植替え（年２回）、水かけ
　　・公園内外の雑草除去、草刈り
　　・公園敷地の清掃、保全管理や整備
　　・健康器具や遊具の故障等異常発生時の通報
　２）公園の活用推進
　　・ミニ花火大会を開催し、地域の憩いの場とする
　　・善通寺市ペタンク協会と連携し、稲木北部地区のペタンクの練習場として使用</v>
          </cell>
          <cell r="FI8" t="str">
            <v>斉藤　賢一</v>
          </cell>
          <cell r="FJ8" t="str">
            <v>男</v>
          </cell>
          <cell r="FK8">
            <v>60</v>
          </cell>
          <cell r="FL8" t="str">
            <v>会長・総括</v>
          </cell>
          <cell r="FM8" t="str">
            <v>松本　健</v>
          </cell>
          <cell r="FN8" t="str">
            <v>男</v>
          </cell>
          <cell r="FO8">
            <v>84</v>
          </cell>
          <cell r="FP8" t="str">
            <v>相談役（前会長）</v>
          </cell>
          <cell r="FQ8" t="str">
            <v>黒木　勝</v>
          </cell>
          <cell r="FR8" t="str">
            <v>男</v>
          </cell>
          <cell r="FS8">
            <v>70</v>
          </cell>
          <cell r="FT8" t="str">
            <v>副会長</v>
          </cell>
          <cell r="FU8" t="str">
            <v>秋山　敏之</v>
          </cell>
          <cell r="FV8" t="str">
            <v>男</v>
          </cell>
          <cell r="FW8">
            <v>70</v>
          </cell>
          <cell r="FX8" t="str">
            <v>世話役、設営運営</v>
          </cell>
          <cell r="FY8" t="str">
            <v>横田　和美</v>
          </cell>
          <cell r="FZ8" t="str">
            <v>男</v>
          </cell>
          <cell r="GA8">
            <v>70</v>
          </cell>
          <cell r="GB8" t="str">
            <v>世話役、設営運営</v>
          </cell>
          <cell r="GC8" t="str">
            <v>和泉　洋子</v>
          </cell>
          <cell r="GD8" t="str">
            <v>女</v>
          </cell>
          <cell r="GE8">
            <v>80</v>
          </cell>
          <cell r="GF8" t="str">
            <v>副会長</v>
          </cell>
          <cell r="GG8" t="str">
            <v>松前　美津枝</v>
          </cell>
          <cell r="GH8" t="str">
            <v>女</v>
          </cell>
          <cell r="GI8">
            <v>60</v>
          </cell>
          <cell r="GJ8" t="str">
            <v>副会長</v>
          </cell>
          <cell r="GK8" t="str">
            <v>増田　文夫</v>
          </cell>
          <cell r="GL8" t="str">
            <v>男</v>
          </cell>
          <cell r="GM8">
            <v>70</v>
          </cell>
          <cell r="GN8" t="str">
            <v>会計</v>
          </cell>
          <cell r="GO8" t="str">
            <v>勇野喜　智代子</v>
          </cell>
        </row>
        <row r="9">
          <cell r="B9">
            <v>8</v>
          </cell>
          <cell r="C9" t="str">
            <v>前池オニバス保存環境整備事業</v>
          </cell>
          <cell r="D9" t="str">
            <v>前池オニバス保存会</v>
          </cell>
          <cell r="E9">
            <v>50000</v>
          </cell>
          <cell r="F9" t="str">
            <v>東部</v>
          </cell>
          <cell r="G9" t="str">
            <v>会長</v>
          </cell>
          <cell r="H9" t="str">
            <v>大西　周二</v>
          </cell>
          <cell r="I9" t="str">
            <v>765-0022</v>
          </cell>
          <cell r="J9" t="str">
            <v>善通寺市稲木町1008番地5</v>
          </cell>
          <cell r="K9" t="str">
            <v>0877-62-9122　
090-5142-7885</v>
          </cell>
          <cell r="L9" t="str">
            <v>団体</v>
          </cell>
          <cell r="M9">
            <v>45383</v>
          </cell>
          <cell r="N9">
            <v>45383</v>
          </cell>
          <cell r="O9">
            <v>2179</v>
          </cell>
          <cell r="P9">
            <v>45321</v>
          </cell>
          <cell r="T9" t="str">
            <v>精算払い</v>
          </cell>
          <cell r="V9" t="str">
            <v>-</v>
          </cell>
          <cell r="W9" t="str">
            <v>-</v>
          </cell>
          <cell r="X9">
            <v>45387</v>
          </cell>
          <cell r="Z9" t="str">
            <v>〒765-0022
稲木町1008番地5（自宅）</v>
          </cell>
          <cell r="AE9" t="str">
            <v>令和6年4月～令和7年3月</v>
          </cell>
          <cell r="AF9" t="str">
            <v>前池オニバス保存会会員が協力して環境整備により、オニバスの保護活動に取り組む。
１　水質水量管理
２　雑草管理（オオアカうき草・アシ）管理繁殖防止</v>
          </cell>
          <cell r="AG9" t="str">
            <v>・堤防の草刈と水質管理（定期的水の入替）
・流入ゴミの防止と除去（週１～２回）
・オオアカウキクサ・アシ等の繁殖防止作業</v>
          </cell>
          <cell r="AH9" t="str">
            <v>上記作業を随時行う</v>
          </cell>
          <cell r="AI9" t="str">
            <v>オニバスの生育環境を整える</v>
          </cell>
          <cell r="AJ9">
            <v>50000</v>
          </cell>
          <cell r="AR9">
            <v>43000</v>
          </cell>
          <cell r="AS9">
            <v>43000</v>
          </cell>
          <cell r="AT9" t="str">
            <v>草刈機の刃等</v>
          </cell>
          <cell r="BP9">
            <v>7000</v>
          </cell>
          <cell r="BQ9">
            <v>7000</v>
          </cell>
          <cell r="BR9" t="str">
            <v>ボランティア活動保険料</v>
          </cell>
          <cell r="CH9">
            <v>50000</v>
          </cell>
          <cell r="CI9">
            <v>0</v>
          </cell>
          <cell r="CJ9">
            <v>0</v>
          </cell>
          <cell r="CK9">
            <v>45383</v>
          </cell>
          <cell r="CL9">
            <v>45690</v>
          </cell>
          <cell r="CM9">
            <v>45715</v>
          </cell>
          <cell r="CN9">
            <v>1091</v>
          </cell>
          <cell r="CO9" t="str">
            <v>令和6年4月～令和7年2月</v>
          </cell>
          <cell r="CP9" t="str">
            <v>7月上旬
・オニバス保存会と水利組合28名にて堤防の草刈り
・水質管理（定期的水の入替）
・流入ゴミの防止と除去
・オオアカウキクサ・アシ等の繁殖防止作業
8月下旬
・開花は見られなかった。FM香川に今年は開花しなかった旨放送していただいた
2月上旬
・オニバス保存会と水利組合計71名による草刈りを実施</v>
          </cell>
          <cell r="CQ9" t="str">
            <v>去年は開花したが、今年は開花しなかった。原因は今夏の水温上昇であると思われる。</v>
          </cell>
          <cell r="CR9" t="str">
            <v>池の外側の草刈りまで整備が行き届かなかった部分があったため来年度の課題となった。</v>
          </cell>
          <cell r="CS9" t="str">
            <v>問題なく活動できているので来年度以降は開花を目指して活動を継続していけるように努める。</v>
          </cell>
          <cell r="CT9">
            <v>50000</v>
          </cell>
          <cell r="CU9">
            <v>2248</v>
          </cell>
          <cell r="CV9" t="str">
            <v>前池オニバス保存会</v>
          </cell>
          <cell r="DC9">
            <v>46908</v>
          </cell>
          <cell r="DD9">
            <v>46780</v>
          </cell>
          <cell r="DE9" t="str">
            <v>草刈機の刃</v>
          </cell>
          <cell r="DI9">
            <v>2120</v>
          </cell>
          <cell r="DJ9">
            <v>0</v>
          </cell>
          <cell r="DK9" t="str">
            <v>混合ガソリン</v>
          </cell>
          <cell r="EA9">
            <v>3220</v>
          </cell>
          <cell r="EB9">
            <v>3220</v>
          </cell>
          <cell r="EC9" t="str">
            <v>ボランティア活動保険料</v>
          </cell>
          <cell r="ES9">
            <v>52248</v>
          </cell>
          <cell r="ET9">
            <v>50000</v>
          </cell>
          <cell r="EU9">
            <v>0</v>
          </cell>
          <cell r="EV9">
            <v>0</v>
          </cell>
          <cell r="FA9" t="str">
            <v>平成１６年８月</v>
          </cell>
          <cell r="FB9">
            <v>130</v>
          </cell>
          <cell r="FC9" t="str">
            <v>無</v>
          </cell>
          <cell r="FE9">
            <v>0</v>
          </cell>
          <cell r="FF9" t="str">
            <v>・前池のオニバス環境保全
・池の水質管理
・オオアカうき草の除草作業
・アシの刈り取り
・どての草刈り他</v>
          </cell>
          <cell r="FI9" t="str">
            <v>大西　周二</v>
          </cell>
          <cell r="FJ9" t="str">
            <v>男</v>
          </cell>
          <cell r="FK9">
            <v>82</v>
          </cell>
          <cell r="FL9" t="str">
            <v>会長</v>
          </cell>
          <cell r="FM9" t="str">
            <v>松本　健</v>
          </cell>
          <cell r="FN9" t="str">
            <v>男</v>
          </cell>
          <cell r="FO9">
            <v>84</v>
          </cell>
          <cell r="FP9" t="str">
            <v>副会長</v>
          </cell>
          <cell r="FQ9" t="str">
            <v>斉藤　賢一</v>
          </cell>
          <cell r="FR9" t="str">
            <v>男</v>
          </cell>
          <cell r="FS9">
            <v>70</v>
          </cell>
          <cell r="FT9" t="str">
            <v>副会長</v>
          </cell>
          <cell r="FU9" t="str">
            <v>林野　忠弘</v>
          </cell>
          <cell r="FV9" t="str">
            <v>男</v>
          </cell>
          <cell r="FW9">
            <v>83</v>
          </cell>
          <cell r="FX9" t="str">
            <v>理事</v>
          </cell>
          <cell r="FY9" t="str">
            <v>三野　正博</v>
          </cell>
          <cell r="FZ9" t="str">
            <v>男</v>
          </cell>
          <cell r="GA9">
            <v>65</v>
          </cell>
          <cell r="GB9" t="str">
            <v>理事</v>
          </cell>
          <cell r="GC9" t="str">
            <v>西岡　愷二</v>
          </cell>
          <cell r="GD9" t="str">
            <v>男</v>
          </cell>
          <cell r="GE9">
            <v>83</v>
          </cell>
          <cell r="GF9" t="str">
            <v>理事</v>
          </cell>
          <cell r="GG9" t="str">
            <v>福本　道樹</v>
          </cell>
          <cell r="GH9" t="str">
            <v>男</v>
          </cell>
          <cell r="GI9">
            <v>82</v>
          </cell>
          <cell r="GJ9" t="str">
            <v>理事</v>
          </cell>
          <cell r="GK9" t="str">
            <v>横田　和美</v>
          </cell>
          <cell r="GL9" t="str">
            <v>男</v>
          </cell>
          <cell r="GM9">
            <v>78</v>
          </cell>
          <cell r="GN9" t="str">
            <v>理事</v>
          </cell>
          <cell r="GO9" t="str">
            <v>金崎　邦男</v>
          </cell>
        </row>
        <row r="10">
          <cell r="B10">
            <v>9</v>
          </cell>
          <cell r="C10" t="str">
            <v>皇子の森　祇園祭</v>
          </cell>
          <cell r="D10" t="str">
            <v>皇子の森祇園祭実行委員会</v>
          </cell>
          <cell r="E10">
            <v>330000</v>
          </cell>
          <cell r="F10" t="str">
            <v>東部</v>
          </cell>
          <cell r="G10" t="str">
            <v>会長</v>
          </cell>
          <cell r="H10" t="str">
            <v>矢野　信次</v>
          </cell>
          <cell r="I10" t="str">
            <v>765-0011</v>
          </cell>
          <cell r="J10" t="str">
            <v>善通寺市上吉田町1丁目3番25号</v>
          </cell>
          <cell r="K10" t="str">
            <v>0877-62-9935
090-1329-4617</v>
          </cell>
          <cell r="L10" t="str">
            <v>団体</v>
          </cell>
          <cell r="M10">
            <v>45383</v>
          </cell>
          <cell r="N10">
            <v>45383</v>
          </cell>
          <cell r="O10">
            <v>2179</v>
          </cell>
          <cell r="P10">
            <v>45323</v>
          </cell>
          <cell r="V10">
            <v>45478</v>
          </cell>
          <cell r="W10">
            <v>45478</v>
          </cell>
          <cell r="X10">
            <v>45387</v>
          </cell>
          <cell r="AE10" t="str">
            <v>令和６年４月～８月</v>
          </cell>
          <cell r="AF10" t="str">
            <v>例年皇子の森にある祇園神社の夏例祭として祇園祭を実施してきた。
地域住民が楽しみにしており、世代をこえた交流の場となっているため、祇園祭を開催する。</v>
          </cell>
          <cell r="AG10" t="str">
            <v>・祇園神社の神事を行い、神前での獅子舞（東部地区４獅子組参加）
・祇園神社の厄除けノボリ配布及び抽選会
・神社敷地内での子供向けゲーム、模擬店、ビアガーデンの開催
・ステージを設営し、ライブ及びカラオケ大会の開催</v>
          </cell>
          <cell r="AH10" t="str">
            <v>４月　第1回実行委員会
６月　第２回実行委員会
６月～７月初旬　準備期間
７月１３日（土）設営・準備
７月１４日（日）開催（雨天中止）
７月１５日（月）撤収・片付け
８月　実績報告書提出</v>
          </cell>
          <cell r="AI10" t="str">
            <v>各年代の住民が祇園祭を名目に一堂に会し、にぎやかに交流することで世代を超えたコミュニケーションの深化を釀成する。
例年５００名程度の参加がある。</v>
          </cell>
          <cell r="AJ10">
            <v>330000</v>
          </cell>
          <cell r="AK10">
            <v>250000</v>
          </cell>
          <cell r="AL10" t="str">
            <v>模擬店売上</v>
          </cell>
          <cell r="AM10">
            <v>70000</v>
          </cell>
          <cell r="AN10" t="str">
            <v>自治会寄付金・有志寄附金</v>
          </cell>
          <cell r="AO10">
            <v>90000</v>
          </cell>
          <cell r="AP10">
            <v>10000</v>
          </cell>
          <cell r="AQ10" t="str">
            <v>獅子組参加お礼
抽選会景品</v>
          </cell>
          <cell r="AR10">
            <v>30000</v>
          </cell>
          <cell r="AS10">
            <v>30000</v>
          </cell>
          <cell r="AT10" t="str">
            <v>ゴミ袋、ナイロン袋、箸、紙皿等　10,000円
ノボリ材料竹ひご、和紙、塗料　20,000円</v>
          </cell>
          <cell r="BD10">
            <v>15000</v>
          </cell>
          <cell r="BE10">
            <v>15000</v>
          </cell>
          <cell r="BF10" t="str">
            <v>チラシ・ポスター作製</v>
          </cell>
          <cell r="BP10">
            <v>80000</v>
          </cell>
          <cell r="BQ10">
            <v>80000</v>
          </cell>
          <cell r="BR10" t="str">
            <v>機材の運搬設置・搬出撤去費用</v>
          </cell>
          <cell r="BV10">
            <v>195000</v>
          </cell>
          <cell r="BW10">
            <v>195000</v>
          </cell>
          <cell r="BX10" t="str">
            <v>夜間照明、ステージ、椅子、テーブル、カラオケ設備のレンタル料
皇子会館使用料（ガス・電気代含む）</v>
          </cell>
          <cell r="CE10">
            <v>240000</v>
          </cell>
          <cell r="CF10">
            <v>0</v>
          </cell>
          <cell r="CG10" t="str">
            <v>バザー材料代</v>
          </cell>
          <cell r="CH10">
            <v>650000</v>
          </cell>
          <cell r="CI10">
            <v>0</v>
          </cell>
          <cell r="CJ10">
            <v>0</v>
          </cell>
          <cell r="CK10">
            <v>45383</v>
          </cell>
          <cell r="CL10">
            <v>45487</v>
          </cell>
          <cell r="CM10">
            <v>45625</v>
          </cell>
          <cell r="CN10">
            <v>7356</v>
          </cell>
          <cell r="CO10" t="str">
            <v>令和６年４月１日～７月１４日</v>
          </cell>
          <cell r="CP10" t="str">
            <v>6/2　　第1回実行委員会
　　　　・皇子獅子組・祗園神社世話人会打ち合わせ
　　　　・役割分担・予算等
7/ 6　 第2回実行委員会
　　　　・手配・準備担当・工程表作成
7/13   準備
7/14   開催
　　　　・皇子の森 17時開演 22時終了
　　　　・祗園神社神事・奉納獅子舞・カラオケ大会・バザー
　　　　・自治会員を中心に500名程度参加</v>
          </cell>
          <cell r="CQ10" t="str">
            <v>準備完了後、直前の大雨で開催が危ぶまれたが、神社所有の大型店との借用により何とか開催することができた。雨天にも関わらず、大勢の人たちに来ていただき、例年と同規模の祭りが催行することができた。</v>
          </cell>
          <cell r="CR10" t="str">
            <v>例年梅雨の末期の開催であり、天候との兼ね合いが難しく本年度は数年ぶりに雨天での開催となった。幸い本年度に購入された大型テントにより観客の方が濡れずに楽しんでいただけて良かったと思う。</v>
          </cell>
          <cell r="CS10" t="str">
            <v>手作りの夏祭りとして地域に根付いた活動により、幅広い年代の交流の場として、今後も末永く継続していきたい。</v>
          </cell>
          <cell r="CT10">
            <v>330000</v>
          </cell>
          <cell r="CU10">
            <v>258486</v>
          </cell>
          <cell r="CV10" t="str">
            <v>皇子の森祇園祭実行委員会</v>
          </cell>
          <cell r="CZ10">
            <v>67601</v>
          </cell>
          <cell r="DA10">
            <v>67601</v>
          </cell>
          <cell r="DB10" t="str">
            <v>獅子組参加お礼抽選会景品</v>
          </cell>
          <cell r="DC10">
            <v>71423</v>
          </cell>
          <cell r="DD10">
            <v>65887</v>
          </cell>
          <cell r="DE10" t="str">
            <v>ゴミ袋、ナイロン袋、箸、紙皿等</v>
          </cell>
          <cell r="DO10">
            <v>7984</v>
          </cell>
          <cell r="DP10">
            <v>7984</v>
          </cell>
          <cell r="DQ10" t="str">
            <v>チラシ・ポスター作製</v>
          </cell>
          <cell r="EA10">
            <v>10490</v>
          </cell>
          <cell r="EB10">
            <v>10490</v>
          </cell>
          <cell r="EC10" t="str">
            <v>機材の運搬設置・搬出撤去費用</v>
          </cell>
          <cell r="EG10">
            <v>178038</v>
          </cell>
          <cell r="EH10">
            <v>178038</v>
          </cell>
          <cell r="EI10" t="str">
            <v>夜間照明、ステージ、カラオケ設備のレンタル料</v>
          </cell>
          <cell r="EP10">
            <v>252950</v>
          </cell>
          <cell r="EQ10">
            <v>0</v>
          </cell>
          <cell r="ER10" t="str">
            <v>バザー材料代</v>
          </cell>
          <cell r="ES10">
            <v>588486</v>
          </cell>
          <cell r="ET10">
            <v>330000</v>
          </cell>
          <cell r="EU10">
            <v>0</v>
          </cell>
          <cell r="EV10">
            <v>0</v>
          </cell>
          <cell r="FA10">
            <v>41749</v>
          </cell>
          <cell r="FB10">
            <v>60</v>
          </cell>
          <cell r="FC10" t="str">
            <v>無</v>
          </cell>
          <cell r="FF10" t="str">
            <v>例年７月第３週の３連休の中日に、祇園祭を開催
※９月第２週に神櫛神社秋季例大祭
　１０月第２週に吉田八幡宮秋季例大祭
　１１月善通寺市空海祭りに参加
　元旦　神櫛神社で新年奉納獅子舞実施</v>
          </cell>
          <cell r="FI10" t="str">
            <v>矢野　信次</v>
          </cell>
          <cell r="FJ10" t="str">
            <v>男</v>
          </cell>
          <cell r="FK10">
            <v>60</v>
          </cell>
          <cell r="FL10" t="str">
            <v>会長</v>
          </cell>
          <cell r="FM10" t="str">
            <v>長崎　彰夫</v>
          </cell>
          <cell r="FN10" t="str">
            <v>男</v>
          </cell>
          <cell r="FO10">
            <v>50</v>
          </cell>
          <cell r="FP10" t="str">
            <v>副会長</v>
          </cell>
          <cell r="FQ10" t="str">
            <v>藤村　敏文</v>
          </cell>
          <cell r="FR10" t="str">
            <v>男</v>
          </cell>
          <cell r="FS10">
            <v>50</v>
          </cell>
          <cell r="FT10" t="str">
            <v>会計</v>
          </cell>
          <cell r="FU10" t="str">
            <v>市崎　恒昭</v>
          </cell>
          <cell r="FV10" t="str">
            <v>男</v>
          </cell>
          <cell r="FW10">
            <v>80</v>
          </cell>
          <cell r="FX10" t="str">
            <v>総代</v>
          </cell>
          <cell r="FY10" t="str">
            <v>松浦　義文</v>
          </cell>
          <cell r="FZ10" t="str">
            <v>男</v>
          </cell>
          <cell r="GA10">
            <v>60</v>
          </cell>
          <cell r="GB10" t="str">
            <v>世話人</v>
          </cell>
          <cell r="GC10" t="str">
            <v>環　努</v>
          </cell>
          <cell r="GD10" t="str">
            <v>男</v>
          </cell>
          <cell r="GE10">
            <v>40</v>
          </cell>
          <cell r="GF10" t="str">
            <v>皇子獅子組頭</v>
          </cell>
          <cell r="GG10" t="str">
            <v>須藤　唯嗣</v>
          </cell>
          <cell r="GH10" t="str">
            <v>男</v>
          </cell>
          <cell r="GI10">
            <v>40</v>
          </cell>
          <cell r="GJ10" t="str">
            <v>皇子獅子組頭</v>
          </cell>
          <cell r="GK10" t="str">
            <v>竹内　和人</v>
          </cell>
          <cell r="GL10" t="str">
            <v>男</v>
          </cell>
          <cell r="GM10">
            <v>40</v>
          </cell>
          <cell r="GN10" t="str">
            <v>皇子獅子組前頭</v>
          </cell>
          <cell r="GO10" t="str">
            <v>大西　健太</v>
          </cell>
        </row>
        <row r="11">
          <cell r="B11">
            <v>10</v>
          </cell>
          <cell r="C11" t="str">
            <v>地域情報紙発行事業</v>
          </cell>
          <cell r="D11" t="str">
            <v>西部地区社会福祉協議会</v>
          </cell>
          <cell r="E11">
            <v>200000</v>
          </cell>
          <cell r="F11" t="str">
            <v>西部</v>
          </cell>
          <cell r="G11" t="str">
            <v>会長</v>
          </cell>
          <cell r="H11" t="str">
            <v>山下　正美</v>
          </cell>
          <cell r="I11" t="str">
            <v>765-0004</v>
          </cell>
          <cell r="J11" t="str">
            <v>善通寺市善通寺町1146番地</v>
          </cell>
          <cell r="K11" t="str">
            <v>0877-63-2391
090-7786-7246</v>
          </cell>
          <cell r="L11" t="str">
            <v>公民館</v>
          </cell>
          <cell r="M11">
            <v>45383</v>
          </cell>
          <cell r="N11">
            <v>45383</v>
          </cell>
          <cell r="O11">
            <v>2179</v>
          </cell>
          <cell r="P11">
            <v>45337</v>
          </cell>
          <cell r="V11">
            <v>45401</v>
          </cell>
          <cell r="W11">
            <v>45401</v>
          </cell>
          <cell r="X11">
            <v>45387</v>
          </cell>
          <cell r="AE11" t="str">
            <v>令和６年４月～令和７年３月</v>
          </cell>
          <cell r="AF11" t="str">
            <v>少子高齢化や、社会経済環境の変化の中で人間関係が希薄になりまた地域への関心も薄らぎ自治会や老人会の組織率の低下になって表れています。
一方で住みよいまちづくり、防犯や防災活動のためには共助が強く求められています。
このため地球の人々が地域への理解を深めるため情報の共有は不可欠である。</v>
          </cell>
          <cell r="AG11" t="str">
            <v>西部地区の各団体の長を中心に編集委員会を設置する。西部地区を中心とした地域情報を発信する「西部地区だより」を作成し、各自治会員に配布する。９月と３月の年２回発行。</v>
          </cell>
          <cell r="AH11" t="str">
            <v>＜９月発行分＞
５月　　編集委員による編集会議
８月　　編集方針と記事のとりまとめ
９月　　印刷発注
９月末　配布
＜３月発行分＞
２月　　編集委員による編集会議
２月　　編集方針と記事のとりまとめ
３月　　印刷発注
３月末　配布</v>
          </cell>
          <cell r="AI11" t="str">
            <v>地域の関心や理解を深め、共助による地域社会をつくることに役立ち、福祉や防災での協力関係づくりの一助となる。</v>
          </cell>
          <cell r="AJ11">
            <v>200000</v>
          </cell>
          <cell r="AK11">
            <v>30000</v>
          </cell>
          <cell r="AL11" t="str">
            <v>西部地区社会福祉協議会負担金</v>
          </cell>
          <cell r="AO11">
            <v>50000</v>
          </cell>
          <cell r="AP11">
            <v>50000</v>
          </cell>
          <cell r="AQ11" t="str">
            <v>パソコン・レイアウトの指導謝礼2回
25,000円×2回</v>
          </cell>
          <cell r="AR11">
            <v>20000</v>
          </cell>
          <cell r="AS11">
            <v>10000</v>
          </cell>
          <cell r="AT11" t="str">
            <v>インク・用紙等</v>
          </cell>
          <cell r="BD11">
            <v>120000</v>
          </cell>
          <cell r="BE11">
            <v>120000</v>
          </cell>
          <cell r="BF11" t="str">
            <v>60,000円×2回</v>
          </cell>
          <cell r="BJ11">
            <v>40000</v>
          </cell>
          <cell r="BK11">
            <v>20000</v>
          </cell>
          <cell r="BL11" t="str">
            <v>自治会員へ
100人×200円×2回発行＝40,000円</v>
          </cell>
          <cell r="CH11">
            <v>230000</v>
          </cell>
          <cell r="CI11">
            <v>0</v>
          </cell>
          <cell r="CJ11">
            <v>0</v>
          </cell>
          <cell r="CK11">
            <v>45383</v>
          </cell>
          <cell r="CT11">
            <v>200000</v>
          </cell>
          <cell r="CU11">
            <v>30000</v>
          </cell>
          <cell r="CV11" t="str">
            <v>西部地区社会福祉協議会負担金</v>
          </cell>
          <cell r="CZ11">
            <v>50000</v>
          </cell>
          <cell r="DA11">
            <v>50000</v>
          </cell>
          <cell r="DB11" t="str">
            <v>パソコン・レイアウトの指導謝礼2回
25,000円×2回</v>
          </cell>
          <cell r="DC11">
            <v>20000</v>
          </cell>
          <cell r="DD11">
            <v>10000</v>
          </cell>
          <cell r="DE11" t="str">
            <v>インク・用紙等</v>
          </cell>
          <cell r="DO11">
            <v>120000</v>
          </cell>
          <cell r="DP11">
            <v>120000</v>
          </cell>
          <cell r="DQ11" t="str">
            <v>60,000円×2回</v>
          </cell>
          <cell r="DU11">
            <v>40000</v>
          </cell>
          <cell r="DV11">
            <v>20000</v>
          </cell>
          <cell r="DW11" t="str">
            <v>自治会員へ
100人×200円×2回発行＝40,000円</v>
          </cell>
          <cell r="ES11">
            <v>230000</v>
          </cell>
          <cell r="ET11">
            <v>200000</v>
          </cell>
          <cell r="EU11">
            <v>0</v>
          </cell>
          <cell r="EV11">
            <v>0</v>
          </cell>
          <cell r="FA11">
            <v>32925</v>
          </cell>
          <cell r="FB11">
            <v>70</v>
          </cell>
          <cell r="FC11" t="str">
            <v>無</v>
          </cell>
          <cell r="FF11" t="str">
            <v>１　西部地区における地域福祉事業
　　給食サービス事業
　　見守り活動事業
　　サロン事業
　　外出支援事業
　　施設訪問
２　各種団体が行う地域活動での共催・支援</v>
          </cell>
          <cell r="FI11" t="str">
            <v>山下　正美</v>
          </cell>
          <cell r="FJ11" t="str">
            <v>女</v>
          </cell>
          <cell r="FK11">
            <v>80</v>
          </cell>
          <cell r="FL11" t="str">
            <v>代表</v>
          </cell>
          <cell r="FM11" t="str">
            <v>大鹿　勝義</v>
          </cell>
          <cell r="FN11" t="str">
            <v>男</v>
          </cell>
          <cell r="FO11">
            <v>80</v>
          </cell>
          <cell r="FP11" t="str">
            <v>副代表</v>
          </cell>
          <cell r="FQ11" t="str">
            <v>福田　盛宏</v>
          </cell>
          <cell r="FR11" t="str">
            <v>男</v>
          </cell>
          <cell r="FS11">
            <v>80</v>
          </cell>
          <cell r="FT11" t="str">
            <v>副代表</v>
          </cell>
          <cell r="FU11" t="str">
            <v>森江　清文</v>
          </cell>
          <cell r="FV11" t="str">
            <v>男</v>
          </cell>
          <cell r="FW11">
            <v>70</v>
          </cell>
          <cell r="FX11" t="str">
            <v>副代表</v>
          </cell>
          <cell r="FY11" t="str">
            <v>東條　洋子</v>
          </cell>
          <cell r="FZ11" t="str">
            <v>女</v>
          </cell>
          <cell r="GA11">
            <v>60</v>
          </cell>
          <cell r="GB11" t="str">
            <v>副代表</v>
          </cell>
          <cell r="GC11" t="str">
            <v>井上　正雄</v>
          </cell>
          <cell r="GD11" t="str">
            <v>男</v>
          </cell>
          <cell r="GE11">
            <v>70</v>
          </cell>
          <cell r="GF11" t="str">
            <v>事務局・会計</v>
          </cell>
          <cell r="GG11" t="str">
            <v>山野　秀和</v>
          </cell>
          <cell r="GH11" t="str">
            <v>男</v>
          </cell>
          <cell r="GI11">
            <v>70</v>
          </cell>
          <cell r="GJ11" t="str">
            <v>会員</v>
          </cell>
          <cell r="GK11" t="str">
            <v>上田　英昭</v>
          </cell>
          <cell r="GL11" t="str">
            <v>男</v>
          </cell>
          <cell r="GM11">
            <v>70</v>
          </cell>
          <cell r="GN11" t="str">
            <v>会員</v>
          </cell>
          <cell r="GO11" t="str">
            <v>関　清伸</v>
          </cell>
        </row>
        <row r="12">
          <cell r="B12">
            <v>11</v>
          </cell>
          <cell r="C12" t="str">
            <v>南部地区防犯パトロール実施事業</v>
          </cell>
          <cell r="D12" t="str">
            <v>南部地区自主防犯会</v>
          </cell>
          <cell r="E12">
            <v>98000</v>
          </cell>
          <cell r="F12" t="str">
            <v>南部</v>
          </cell>
          <cell r="G12" t="str">
            <v>会長</v>
          </cell>
          <cell r="H12" t="str">
            <v>山﨑　久志</v>
          </cell>
          <cell r="I12" t="str">
            <v>765-0052</v>
          </cell>
          <cell r="J12" t="str">
            <v>善通寺市大麻町1306番地1</v>
          </cell>
          <cell r="K12" t="str">
            <v>0877-62-5685</v>
          </cell>
          <cell r="L12" t="str">
            <v>公民館</v>
          </cell>
          <cell r="M12">
            <v>45383</v>
          </cell>
          <cell r="N12">
            <v>45383</v>
          </cell>
          <cell r="O12">
            <v>2179</v>
          </cell>
          <cell r="P12">
            <v>45331</v>
          </cell>
          <cell r="V12">
            <v>45401</v>
          </cell>
          <cell r="W12">
            <v>45401</v>
          </cell>
          <cell r="X12">
            <v>45387</v>
          </cell>
          <cell r="AE12" t="str">
            <v>令和6年5月～令和7年3月</v>
          </cell>
          <cell r="AF12" t="str">
            <v>近年、児童対象の事件、事故が全国各地で続発している。子ども達や地域住民を迷惑行為、犯罪行為から守るため、これまで南部地区では、自主防犯活動を積極的に行ってきた。本年も地域の児童を犯罪・交通事故等から守るため実施する。</v>
          </cell>
          <cell r="AG12" t="str">
            <v>・地域住民、子ども達が安全に安心して暮らせるよう、犯罪や事故を未然に防止するための防犯パトロールを実施する。
・特定のパトロール車両を所有していないため、隊員個人の車両に県警から支給された青色回転灯を装着して使用する。
・現在、県警から青色回転灯を１台分の支給を受けている。パトロール隊員は、地域の各種団体（自治会・環境推進連合会・長寿会・健康推進員会・民生委員会等）からボランティアスタッフを募り、協力依頼をする。</v>
          </cell>
          <cell r="AH12" t="str">
            <v>・夜間（17時より）青色回転灯装備によるパトロール実施。
・児童の集団下校時には、危険な場所を確認し随行する。</v>
          </cell>
          <cell r="AI12" t="str">
            <v>・地域内の犯罪被害の未然防止
・地域における課題解決の意識づくり</v>
          </cell>
          <cell r="AJ12">
            <v>98000</v>
          </cell>
          <cell r="AK12">
            <v>20000</v>
          </cell>
          <cell r="AR12">
            <v>50000</v>
          </cell>
          <cell r="AS12">
            <v>50000</v>
          </cell>
          <cell r="AT12" t="str">
            <v>冬季用手袋、防犯キャップ、カイロ</v>
          </cell>
          <cell r="BA12">
            <v>20000</v>
          </cell>
          <cell r="BB12">
            <v>0</v>
          </cell>
          <cell r="BC12" t="str">
            <v>お茶（年間）</v>
          </cell>
          <cell r="BP12">
            <v>6000</v>
          </cell>
          <cell r="BQ12">
            <v>6000</v>
          </cell>
          <cell r="BR12" t="str">
            <v>防犯協会員団体総合補償保険</v>
          </cell>
          <cell r="BV12">
            <v>42000</v>
          </cell>
          <cell r="BW12">
            <v>42000</v>
          </cell>
          <cell r="BX12" t="str">
            <v>１台使用に５００円の使用料（ガソリン代含む）５００円×１台×７回×１２カ月</v>
          </cell>
          <cell r="CH12">
            <v>118000</v>
          </cell>
          <cell r="CI12">
            <v>0</v>
          </cell>
          <cell r="CJ12">
            <v>0</v>
          </cell>
          <cell r="CK12">
            <v>45383</v>
          </cell>
          <cell r="CT12">
            <v>98000</v>
          </cell>
          <cell r="CU12">
            <v>20000</v>
          </cell>
          <cell r="DC12">
            <v>50000</v>
          </cell>
          <cell r="DD12">
            <v>50000</v>
          </cell>
          <cell r="DE12" t="str">
            <v>冬季用手袋、防犯キャップ、カイロ</v>
          </cell>
          <cell r="DL12">
            <v>20000</v>
          </cell>
          <cell r="DM12">
            <v>0</v>
          </cell>
          <cell r="DN12" t="str">
            <v>お茶（年間）</v>
          </cell>
          <cell r="EA12">
            <v>6000</v>
          </cell>
          <cell r="EB12">
            <v>6000</v>
          </cell>
          <cell r="EC12" t="str">
            <v>防犯協会員団体総合補償保険</v>
          </cell>
          <cell r="EG12">
            <v>42000</v>
          </cell>
          <cell r="EH12">
            <v>42000</v>
          </cell>
          <cell r="EI12" t="str">
            <v>１台使用に５００円の使用料（ガソリン代含む）５００円×１台×７回×１２カ月</v>
          </cell>
          <cell r="ES12">
            <v>118000</v>
          </cell>
          <cell r="ET12">
            <v>98000</v>
          </cell>
          <cell r="EU12">
            <v>0</v>
          </cell>
          <cell r="EV12">
            <v>0</v>
          </cell>
          <cell r="FA12">
            <v>38626</v>
          </cell>
          <cell r="FB12">
            <v>40</v>
          </cell>
          <cell r="FC12" t="str">
            <v>無</v>
          </cell>
          <cell r="FF12" t="str">
            <v>　地域の安全・安心を守るため、地域の各種団体（連合自治会・環境推進連合会・健康推進員会・民生委員主任児童委員会・長寿会）で結成しました。
　学校や警察や丸亀・善通寺・多度津地区防犯協会などと連携して、ボランティアスタッフによる見守り活動を中心に実施。</v>
          </cell>
          <cell r="FI12" t="str">
            <v>山﨑　久志</v>
          </cell>
          <cell r="FJ12" t="str">
            <v>男</v>
          </cell>
          <cell r="FK12">
            <v>70</v>
          </cell>
          <cell r="FL12" t="str">
            <v>会長</v>
          </cell>
          <cell r="FM12" t="str">
            <v>横田　隆</v>
          </cell>
          <cell r="FN12" t="str">
            <v>男</v>
          </cell>
          <cell r="FO12">
            <v>70</v>
          </cell>
          <cell r="FP12" t="str">
            <v>パトロール隊長</v>
          </cell>
          <cell r="FQ12" t="str">
            <v>妹尾　昭廣</v>
          </cell>
          <cell r="FR12" t="str">
            <v>男</v>
          </cell>
          <cell r="FS12">
            <v>70</v>
          </cell>
          <cell r="FT12" t="str">
            <v>パトロール隊</v>
          </cell>
          <cell r="FU12" t="str">
            <v>山﨑　岩男</v>
          </cell>
          <cell r="FV12" t="str">
            <v>男</v>
          </cell>
          <cell r="FW12">
            <v>70</v>
          </cell>
          <cell r="FX12" t="str">
            <v>パトロール隊</v>
          </cell>
          <cell r="FY12" t="str">
            <v>宮本　重行</v>
          </cell>
          <cell r="FZ12" t="str">
            <v>男</v>
          </cell>
          <cell r="GA12">
            <v>70</v>
          </cell>
          <cell r="GB12" t="str">
            <v>パトロール隊</v>
          </cell>
          <cell r="GC12" t="str">
            <v>山尾　茂子</v>
          </cell>
          <cell r="GD12" t="str">
            <v>女</v>
          </cell>
          <cell r="GE12">
            <v>70</v>
          </cell>
          <cell r="GF12" t="str">
            <v>パトロール隊</v>
          </cell>
        </row>
        <row r="13">
          <cell r="B13">
            <v>12</v>
          </cell>
          <cell r="C13" t="str">
            <v>南部地区三世代交流麻野の里楽らくウォーキング実施事業</v>
          </cell>
          <cell r="D13" t="str">
            <v>南部地区健康推進員会</v>
          </cell>
          <cell r="E13">
            <v>114800</v>
          </cell>
          <cell r="F13" t="str">
            <v>南部</v>
          </cell>
          <cell r="G13" t="str">
            <v>会長</v>
          </cell>
          <cell r="H13" t="str">
            <v>山尾　茂子</v>
          </cell>
          <cell r="I13" t="str">
            <v>765-0052</v>
          </cell>
          <cell r="J13" t="str">
            <v>善通寺市大麻町1306番地1</v>
          </cell>
          <cell r="K13" t="str">
            <v>0877-62-5685</v>
          </cell>
          <cell r="L13" t="str">
            <v>公民館</v>
          </cell>
          <cell r="M13">
            <v>45383</v>
          </cell>
          <cell r="N13">
            <v>45383</v>
          </cell>
          <cell r="O13">
            <v>2179</v>
          </cell>
          <cell r="P13">
            <v>45331</v>
          </cell>
          <cell r="V13">
            <v>45401</v>
          </cell>
          <cell r="W13">
            <v>45401</v>
          </cell>
          <cell r="X13">
            <v>45387</v>
          </cell>
          <cell r="AE13" t="str">
            <v>令和７年３月</v>
          </cell>
          <cell r="AF13" t="str">
            <v>三世代交流の機会を持ち、交流を図るために「無理なく楽しく歩こう」を合い言葉に健康づくりを行う。</v>
          </cell>
          <cell r="AG13" t="str">
            <v>・実施場所　南部地域
・対象者　　子ども・大人
・参加者　　80名
・周知方法　案内状を学校・ＰＴＡ・長寿会・自治会等で配布周知。
公民館にて簡易体操・ストレッチをして公民館から地蔵池周辺をウォークラリーする。また参加者に参加賞を渡し接待を実施。</v>
          </cell>
          <cell r="AH13" t="str">
            <v>１．実行委員会を開催
２．検討委員会
３．ウォーキングコース模擬実施
４．役員会
５．麻野の里楽らくウォーキング実施
６．反省会　3月末実績報告書提出</v>
          </cell>
          <cell r="AI13" t="str">
            <v>・幅広い世代の方々との交流をすることで地域の親睦・活性化を図れる。
・地域の行事に、気軽に参加しようとする慣習が育つ。
・健康づくりであるウォーキングに、楽しく取り組める。</v>
          </cell>
          <cell r="AJ13">
            <v>114800</v>
          </cell>
          <cell r="AO13">
            <v>56000</v>
          </cell>
          <cell r="AP13">
            <v>56000</v>
          </cell>
          <cell r="AQ13" t="str">
            <v>参加賞・体操指導者謝礼</v>
          </cell>
          <cell r="AR13">
            <v>15000</v>
          </cell>
          <cell r="AS13">
            <v>15000</v>
          </cell>
          <cell r="AT13" t="str">
            <v>上質紙・接待食材等</v>
          </cell>
          <cell r="BD13">
            <v>41800</v>
          </cell>
          <cell r="BE13">
            <v>41800</v>
          </cell>
          <cell r="BF13" t="str">
            <v>ウォークラリースタンプ台紙</v>
          </cell>
          <cell r="BP13">
            <v>2000</v>
          </cell>
          <cell r="BQ13">
            <v>2000</v>
          </cell>
          <cell r="BR13" t="str">
            <v>行事参加者の傷害危険補償特約付普通傷害保険</v>
          </cell>
          <cell r="CH13">
            <v>114800</v>
          </cell>
          <cell r="CI13">
            <v>0</v>
          </cell>
          <cell r="CJ13">
            <v>0</v>
          </cell>
          <cell r="CK13">
            <v>45383</v>
          </cell>
          <cell r="CT13">
            <v>114800</v>
          </cell>
          <cell r="CZ13">
            <v>56000</v>
          </cell>
          <cell r="DA13">
            <v>56000</v>
          </cell>
          <cell r="DB13" t="str">
            <v>参加賞・体操指導者謝礼</v>
          </cell>
          <cell r="DC13">
            <v>15000</v>
          </cell>
          <cell r="DD13">
            <v>15000</v>
          </cell>
          <cell r="DE13" t="str">
            <v>上質紙・接待食材等</v>
          </cell>
          <cell r="DO13">
            <v>41800</v>
          </cell>
          <cell r="DP13">
            <v>41800</v>
          </cell>
          <cell r="DQ13" t="str">
            <v>ウォークラリースタンプ台紙</v>
          </cell>
          <cell r="EA13">
            <v>2000</v>
          </cell>
          <cell r="EB13">
            <v>2000</v>
          </cell>
          <cell r="EC13" t="str">
            <v>行事参加者の傷害危険補償特約付普通傷害保険</v>
          </cell>
          <cell r="ES13">
            <v>114800</v>
          </cell>
          <cell r="ET13">
            <v>114800</v>
          </cell>
          <cell r="EU13">
            <v>0</v>
          </cell>
          <cell r="EV13">
            <v>0</v>
          </cell>
          <cell r="FA13">
            <v>36586</v>
          </cell>
          <cell r="FB13">
            <v>65</v>
          </cell>
          <cell r="FC13" t="str">
            <v>無</v>
          </cell>
          <cell r="FF13" t="str">
            <v>・総会
・防犯パトロール立哨
・南部地区公民館まつりの展示
・南部地区公民館まつり行事
・会員研修会
・地蔵池ウォーキング
・検診予約票の配布、回収
・胸部検診票配布
・赤ちゃんおめでとうバック配布
・善通寺まつり参加
・三世代交流ウォーキング
・役員会、定例会</v>
          </cell>
          <cell r="FI13" t="str">
            <v>山尾　茂子</v>
          </cell>
          <cell r="FJ13" t="str">
            <v>女</v>
          </cell>
          <cell r="FK13">
            <v>70</v>
          </cell>
          <cell r="FL13" t="str">
            <v>実行委員長</v>
          </cell>
          <cell r="FM13" t="str">
            <v>長谷部　三都子</v>
          </cell>
          <cell r="FN13" t="str">
            <v>女</v>
          </cell>
          <cell r="FO13">
            <v>70</v>
          </cell>
          <cell r="FP13" t="str">
            <v>実行副委員長</v>
          </cell>
          <cell r="FQ13" t="str">
            <v>宮﨑　美喜子</v>
          </cell>
          <cell r="FR13" t="str">
            <v>女</v>
          </cell>
          <cell r="FS13">
            <v>70</v>
          </cell>
          <cell r="FT13" t="str">
            <v>会計</v>
          </cell>
          <cell r="FU13" t="str">
            <v>山下　妙子</v>
          </cell>
          <cell r="FV13" t="str">
            <v>女</v>
          </cell>
          <cell r="FW13">
            <v>70</v>
          </cell>
          <cell r="FX13" t="str">
            <v>書記</v>
          </cell>
          <cell r="FY13" t="str">
            <v>中橋　由加里</v>
          </cell>
          <cell r="FZ13" t="str">
            <v>女</v>
          </cell>
          <cell r="GA13">
            <v>50</v>
          </cell>
          <cell r="GB13" t="str">
            <v>委員</v>
          </cell>
          <cell r="GC13" t="str">
            <v>前田　美智子</v>
          </cell>
          <cell r="GD13" t="str">
            <v>女</v>
          </cell>
          <cell r="GE13">
            <v>70</v>
          </cell>
          <cell r="GF13" t="str">
            <v>委員</v>
          </cell>
          <cell r="GG13" t="str">
            <v>川田　信子</v>
          </cell>
          <cell r="GH13" t="str">
            <v>女</v>
          </cell>
          <cell r="GI13">
            <v>70</v>
          </cell>
          <cell r="GJ13" t="str">
            <v>委員</v>
          </cell>
          <cell r="GK13" t="str">
            <v>新出　さよ子</v>
          </cell>
          <cell r="GL13" t="str">
            <v>女</v>
          </cell>
          <cell r="GM13">
            <v>70</v>
          </cell>
          <cell r="GN13" t="str">
            <v>委員</v>
          </cell>
        </row>
        <row r="14">
          <cell r="B14">
            <v>13</v>
          </cell>
          <cell r="C14" t="str">
            <v>防災標語展示会</v>
          </cell>
          <cell r="D14" t="str">
            <v>南部地区自主防災会</v>
          </cell>
          <cell r="E14">
            <v>153000</v>
          </cell>
          <cell r="F14" t="str">
            <v>南部</v>
          </cell>
          <cell r="G14" t="str">
            <v>会長</v>
          </cell>
          <cell r="H14" t="str">
            <v>横田　隆</v>
          </cell>
          <cell r="I14" t="str">
            <v>765-0052</v>
          </cell>
          <cell r="J14" t="str">
            <v>善通寺市大麻町1306番地1</v>
          </cell>
          <cell r="K14" t="str">
            <v>0877-62-5685</v>
          </cell>
          <cell r="L14" t="str">
            <v>公民館</v>
          </cell>
          <cell r="M14">
            <v>45383</v>
          </cell>
          <cell r="N14">
            <v>45383</v>
          </cell>
          <cell r="O14">
            <v>2179</v>
          </cell>
          <cell r="P14">
            <v>45331</v>
          </cell>
          <cell r="V14">
            <v>45401</v>
          </cell>
          <cell r="W14">
            <v>45401</v>
          </cell>
          <cell r="X14">
            <v>45387</v>
          </cell>
          <cell r="AE14" t="str">
            <v>令和6年6月～11月</v>
          </cell>
          <cell r="AF14" t="str">
            <v>「自分たちの地域は、自分で守る」という理念に基づき地域住民の防災への意識と知識を高める。南部小学校の児童の防災標語展示会を開催し、児童・大人が参加できるよう企画を検討する。</v>
          </cell>
          <cell r="AG14" t="str">
            <v>・実施場所　南部小学校・南部公民館
・対象者　　南部地域住民・小学生
・周知方法　案内状を自治会・学校・ＰＴＡ・健康推進員会・長寿会等で配布
・展示会　　防災標語展示、防災パネル・緊急持出・避難用具セット展示等</v>
          </cell>
          <cell r="AH14" t="str">
            <v>１．実行委員会を開催（６月）
２．連絡委員会
３．展示会</v>
          </cell>
          <cell r="AI14" t="str">
            <v>　南部地区は、災害が少ない地域であるため防災意識が薄く自分のこととして受け止められてない現状がある。家族で防災標語を作り展示することで、防災について関心が持てる。</v>
          </cell>
          <cell r="AJ14">
            <v>153000</v>
          </cell>
          <cell r="AO14">
            <v>120000</v>
          </cell>
          <cell r="AP14">
            <v>120000</v>
          </cell>
          <cell r="AQ14" t="str">
            <v>参加賞</v>
          </cell>
          <cell r="BD14">
            <v>33000</v>
          </cell>
          <cell r="BE14">
            <v>33000</v>
          </cell>
          <cell r="BF14" t="str">
            <v>標語短冊作成</v>
          </cell>
          <cell r="CH14">
            <v>153000</v>
          </cell>
          <cell r="CI14">
            <v>0</v>
          </cell>
          <cell r="CJ14">
            <v>0</v>
          </cell>
          <cell r="CK14">
            <v>45383</v>
          </cell>
          <cell r="CL14">
            <v>45616</v>
          </cell>
          <cell r="CM14">
            <v>45616</v>
          </cell>
          <cell r="CN14">
            <v>7220</v>
          </cell>
          <cell r="CO14" t="str">
            <v>令和６年４月１日～１１月２０日</v>
          </cell>
          <cell r="CP14" t="str">
            <v>1.実施場所  南部公民館(公民館まつりに展示)
2.対象者  南部小学校生
3.参加者  180名
4.周知方法  南部小学校に依頼
5.実施内容  防災標語を募集・展示</v>
          </cell>
          <cell r="CQ14" t="str">
            <v>南部小学校児童からの作品を募集したことで、標語作成時に、家族で防災について話し合う事ができた。防災対策に関心を持ち学習できた。</v>
          </cell>
          <cell r="CR14" t="str">
            <v>防災標語を南部小学校の児童から募集したことは、防災啓発になり、作品も素晴らしく良かった。作品を掲示する時の役員の協力が必要。実行委員会での計画を緻密にして、今後は役割分担をするべきである。</v>
          </cell>
          <cell r="CS14" t="str">
            <v>防災標語を、家庭や学校で作ったり話し合うことで、防災意識がより高まることを期待したい。</v>
          </cell>
          <cell r="CT14">
            <v>153000</v>
          </cell>
          <cell r="CZ14">
            <v>116424</v>
          </cell>
          <cell r="DA14">
            <v>116424</v>
          </cell>
          <cell r="DB14" t="str">
            <v>参加賞</v>
          </cell>
          <cell r="DC14">
            <v>3576</v>
          </cell>
          <cell r="DD14">
            <v>3576</v>
          </cell>
          <cell r="DE14" t="str">
            <v>インクカートリッジ</v>
          </cell>
          <cell r="DO14">
            <v>33000</v>
          </cell>
          <cell r="DP14">
            <v>33000</v>
          </cell>
          <cell r="DQ14" t="str">
            <v>標語短冊作成</v>
          </cell>
          <cell r="ES14">
            <v>153000</v>
          </cell>
          <cell r="ET14">
            <v>153000</v>
          </cell>
          <cell r="EU14">
            <v>0</v>
          </cell>
          <cell r="EV14">
            <v>0</v>
          </cell>
          <cell r="FA14">
            <v>25659</v>
          </cell>
          <cell r="FB14">
            <v>40</v>
          </cell>
          <cell r="FC14" t="str">
            <v>無</v>
          </cell>
          <cell r="FF14" t="str">
            <v>・理事会
・連絡系統整備
・防災倉庫整備
・市防災講演会参加
・南部地区防災研修</v>
          </cell>
          <cell r="FI14" t="str">
            <v>横田　隆</v>
          </cell>
          <cell r="FJ14" t="str">
            <v>男</v>
          </cell>
          <cell r="FK14">
            <v>70</v>
          </cell>
          <cell r="FL14" t="str">
            <v>会長</v>
          </cell>
          <cell r="FM14" t="str">
            <v>妹尾　昭廣</v>
          </cell>
          <cell r="FN14" t="str">
            <v>男</v>
          </cell>
          <cell r="FO14">
            <v>70</v>
          </cell>
          <cell r="FP14" t="str">
            <v>副会長</v>
          </cell>
          <cell r="FQ14" t="str">
            <v>増田　俊文</v>
          </cell>
          <cell r="FR14" t="str">
            <v>男</v>
          </cell>
          <cell r="FS14">
            <v>70</v>
          </cell>
          <cell r="FT14" t="str">
            <v>副会長</v>
          </cell>
          <cell r="FU14" t="str">
            <v>宮本　重行</v>
          </cell>
          <cell r="FV14" t="str">
            <v>男</v>
          </cell>
          <cell r="FW14">
            <v>70</v>
          </cell>
          <cell r="FX14" t="str">
            <v>理事</v>
          </cell>
          <cell r="FY14" t="str">
            <v>山崎　岩男</v>
          </cell>
          <cell r="FZ14" t="str">
            <v>男</v>
          </cell>
          <cell r="GA14">
            <v>70</v>
          </cell>
          <cell r="GB14" t="str">
            <v>理事</v>
          </cell>
          <cell r="GC14" t="str">
            <v>山尾　茂子</v>
          </cell>
          <cell r="GD14" t="str">
            <v>女</v>
          </cell>
          <cell r="GE14">
            <v>70</v>
          </cell>
          <cell r="GF14" t="str">
            <v>理事</v>
          </cell>
        </row>
        <row r="15">
          <cell r="B15">
            <v>14</v>
          </cell>
          <cell r="C15" t="str">
            <v>地蔵池遊歩道花壇整備事業</v>
          </cell>
          <cell r="D15" t="str">
            <v>南部地区健康推進員会</v>
          </cell>
          <cell r="E15">
            <v>103850</v>
          </cell>
          <cell r="F15" t="str">
            <v>南部</v>
          </cell>
          <cell r="G15" t="str">
            <v>会長</v>
          </cell>
          <cell r="H15" t="str">
            <v>山尾　茂子</v>
          </cell>
          <cell r="I15" t="str">
            <v>765-0052</v>
          </cell>
          <cell r="J15" t="str">
            <v>善通寺市大麻町1306番地1</v>
          </cell>
          <cell r="K15" t="str">
            <v>0877-62-5685
0877-62-2412</v>
          </cell>
          <cell r="L15" t="str">
            <v>公民館</v>
          </cell>
          <cell r="M15">
            <v>45383</v>
          </cell>
          <cell r="N15">
            <v>45383</v>
          </cell>
          <cell r="O15">
            <v>2179</v>
          </cell>
          <cell r="P15">
            <v>45357</v>
          </cell>
          <cell r="V15">
            <v>45401</v>
          </cell>
          <cell r="W15">
            <v>45401</v>
          </cell>
          <cell r="X15">
            <v>45387</v>
          </cell>
          <cell r="AE15" t="str">
            <v>令和６年６月～令和７年３月</v>
          </cell>
          <cell r="AF15" t="str">
            <v>・南部地区に地蔵池農村公園があり、遊歩道も整備され、南部地区の人だけでなく、他の地域の人も散歩やウォーキングを楽しんでいる。また南部地区健康推進員会が、毎月第4日曜日にウォーキング大会を開催している等、利用度が高いが、池の周辺に雑草が生い茂りウォーキングが困難になるため、草抜きをして、季節ごとに咲く花を植え、来園者に楽しんでいただくため健康推進員会・ボランティアの方で、年間計画を立て整備および管理を実施する。</v>
          </cell>
          <cell r="AG15" t="str">
            <v>・実施場所　地蔵池遊歩道と周辺
・対象者　　大人（健康推進員・ボランティア）
・参加者　　約12人
・年間を通じ、草抜きや花を植える等の環境整備を行う。</v>
          </cell>
          <cell r="AH15" t="str">
            <v>１．実行委員会を開催
２．役員会（年間スケジュールの決定）
３．草抜き、植樹等
４．季節ごとに花の植え替え</v>
          </cell>
          <cell r="AI15" t="str">
            <v>環境を整備することにより、地蔵池農村公園を訪れた
人が、四季折々の花を楽しめる気持ちのいい水辺の遊歩道となる。</v>
          </cell>
          <cell r="AJ15">
            <v>103850</v>
          </cell>
          <cell r="AR15">
            <v>100000</v>
          </cell>
          <cell r="AS15">
            <v>100000</v>
          </cell>
          <cell r="AT15" t="str">
            <v>苗・肥料・腐葉土・手袋等</v>
          </cell>
          <cell r="BP15">
            <v>3850</v>
          </cell>
          <cell r="BQ15">
            <v>3850</v>
          </cell>
          <cell r="BR15" t="str">
            <v>傷害保険料</v>
          </cell>
          <cell r="CH15">
            <v>103850</v>
          </cell>
          <cell r="CI15">
            <v>0</v>
          </cell>
          <cell r="CJ15">
            <v>0</v>
          </cell>
          <cell r="CK15">
            <v>45383</v>
          </cell>
          <cell r="CT15">
            <v>103850</v>
          </cell>
          <cell r="DC15">
            <v>100000</v>
          </cell>
          <cell r="DD15">
            <v>100000</v>
          </cell>
          <cell r="DE15" t="str">
            <v>苗・肥料・腐葉土・手袋等</v>
          </cell>
          <cell r="EA15">
            <v>3850</v>
          </cell>
          <cell r="EB15">
            <v>3850</v>
          </cell>
          <cell r="EC15" t="str">
            <v>傷害保険料</v>
          </cell>
          <cell r="ES15">
            <v>103850</v>
          </cell>
          <cell r="ET15">
            <v>103850</v>
          </cell>
          <cell r="FA15">
            <v>36586</v>
          </cell>
          <cell r="FB15">
            <v>65</v>
          </cell>
          <cell r="FC15" t="str">
            <v>無</v>
          </cell>
          <cell r="FF15" t="str">
            <v>・総会
・防犯パトロール立哨
・南部地区公民館まつりの展示
・南部地区公民館まつり行事
・会員研修会
・地蔵池ウォーキング
・検診予約票の配布、回収
・胸部検診票配布
・赤ちゃんおめでとうバック配布
・善通寺まつり参加
・三世代交流ウォーキング
・役員会、定例会</v>
          </cell>
          <cell r="FI15" t="str">
            <v>山尾　茂子</v>
          </cell>
          <cell r="FJ15" t="str">
            <v>女</v>
          </cell>
          <cell r="FK15">
            <v>70</v>
          </cell>
          <cell r="FL15" t="str">
            <v>実行委員長</v>
          </cell>
          <cell r="FM15" t="str">
            <v>長谷部　三都子</v>
          </cell>
          <cell r="FN15" t="str">
            <v>女</v>
          </cell>
          <cell r="FO15">
            <v>70</v>
          </cell>
          <cell r="FP15" t="str">
            <v>実行副委員長</v>
          </cell>
          <cell r="FQ15" t="str">
            <v>宮﨑　美喜子</v>
          </cell>
          <cell r="FR15" t="str">
            <v>女</v>
          </cell>
          <cell r="FS15">
            <v>70</v>
          </cell>
          <cell r="FT15" t="str">
            <v>会計</v>
          </cell>
          <cell r="FU15" t="str">
            <v>山下　妙子</v>
          </cell>
          <cell r="FV15" t="str">
            <v>女</v>
          </cell>
          <cell r="FW15">
            <v>70</v>
          </cell>
          <cell r="FX15" t="str">
            <v>書記</v>
          </cell>
          <cell r="FY15" t="str">
            <v>山崎　岩男</v>
          </cell>
          <cell r="FZ15" t="str">
            <v>男</v>
          </cell>
          <cell r="GA15">
            <v>70</v>
          </cell>
          <cell r="GB15" t="str">
            <v>委員</v>
          </cell>
          <cell r="GC15" t="str">
            <v>川田　信子</v>
          </cell>
          <cell r="GD15" t="str">
            <v>女</v>
          </cell>
          <cell r="GE15">
            <v>60</v>
          </cell>
          <cell r="GF15" t="str">
            <v>委員</v>
          </cell>
          <cell r="GG15" t="str">
            <v>新出　さよ子</v>
          </cell>
          <cell r="GH15" t="str">
            <v>女</v>
          </cell>
          <cell r="GI15">
            <v>70</v>
          </cell>
          <cell r="GJ15" t="str">
            <v>委員</v>
          </cell>
          <cell r="GK15" t="str">
            <v>前田　美代子</v>
          </cell>
          <cell r="GL15" t="str">
            <v>女</v>
          </cell>
          <cell r="GM15">
            <v>80</v>
          </cell>
          <cell r="GN15" t="str">
            <v>委員</v>
          </cell>
        </row>
        <row r="16">
          <cell r="B16">
            <v>15</v>
          </cell>
          <cell r="C16" t="str">
            <v>竜川地区合同防災訓練実施事業</v>
          </cell>
          <cell r="D16" t="str">
            <v>竜川地区自主防災会</v>
          </cell>
          <cell r="E16">
            <v>360000</v>
          </cell>
          <cell r="F16" t="str">
            <v>竜川</v>
          </cell>
          <cell r="G16" t="str">
            <v>会長</v>
          </cell>
          <cell r="H16" t="str">
            <v>大西　秀行</v>
          </cell>
          <cell r="I16" t="str">
            <v>765-0032</v>
          </cell>
          <cell r="J16" t="str">
            <v>善通寺市原田町1433番地1</v>
          </cell>
          <cell r="K16" t="str">
            <v>0877-63-5785
090-8699-7001</v>
          </cell>
          <cell r="L16" t="str">
            <v>団体</v>
          </cell>
          <cell r="M16">
            <v>45383</v>
          </cell>
          <cell r="N16">
            <v>45383</v>
          </cell>
          <cell r="O16">
            <v>2179</v>
          </cell>
          <cell r="P16">
            <v>45331</v>
          </cell>
          <cell r="V16">
            <v>45401</v>
          </cell>
          <cell r="W16">
            <v>45401</v>
          </cell>
          <cell r="X16">
            <v>45387</v>
          </cell>
          <cell r="Z16" t="str">
            <v>〒765-0031
金蔵寺町1063番地1</v>
          </cell>
          <cell r="AE16" t="str">
            <v>令和6年7月～令和7年2月</v>
          </cell>
          <cell r="AF16" t="str">
            <v>１月１日に発生した能登半島地震に於ける状況を踏まえ、また今後、想定される南海地震・台風・局地豪雨等の災害に備え、地域住民の防災意識を高めるため、地区自主防災会・地区連合自治会を中心に地域住民・PTA等も参加し、防災訓練を行うことにより、防犯意識の周知と啓発を図ることを目的とする。</v>
          </cell>
          <cell r="AG16" t="str">
            <v>指定避難所の開設・運営訓練を予定
①感染症対策を盛り込んだ避難所開設マニュアルに変更されたので、指定避難所における避難所開設・運営や、追加避難所開設・運営の訓練等も検討し、地域の実情にマッチした訓練の導入をしていく。
※令和５年度は金蔵寺（一時避難所）開設・運営訓練を追加避難所である金倉寺参拝１臨時駐車場で実施。
②従来実施してきた炊き出し訓練も密を避けるため学校の授業の一環として婦人会が行う。
③自治会には災害時共同ネットワークを通じて、感染症対策の避難のあり方について回覧で周知を図る。</v>
          </cell>
          <cell r="AH16" t="str">
            <v>◆7月　実行委員会の設置
◆7月　竜川地区連合自治会を中心とした地区災害室・災害時協同ネットワーク等の周知会を開催
◆8月　実施計画の作成　防災会員・自治会員への周知
◆9月　実施計画打合せ会
◆10～11月　地区防災マップ作成のため実施
◆11月　市合同防災訓練に参加
◆12月　資料整理、防災マップ作成
◆2月　避難所開設・運営訓練及び小学校駐車場などを利用した炊き出し訓練。</v>
          </cell>
          <cell r="AI16" t="str">
            <v>　地域全体に防災への意識を定着させる効果が見込まれる。（自治会への防災訓練案内の回覧などで）
　訓練をとおして、各部署の課題も見つかりやすく、事前に解決することも可能になる。
　実際に、資機材を使って訓練をすることにより、防災会員の資機材の扱いの習熟につながるとともに、必要な資機材の調達につながる。</v>
          </cell>
          <cell r="AJ16">
            <v>360000</v>
          </cell>
          <cell r="AK16">
            <v>400000</v>
          </cell>
          <cell r="AR16">
            <v>100000</v>
          </cell>
          <cell r="AS16">
            <v>0</v>
          </cell>
          <cell r="AT16" t="str">
            <v>消耗品、コピー代</v>
          </cell>
          <cell r="AU16">
            <v>100000</v>
          </cell>
          <cell r="AV16">
            <v>30000</v>
          </cell>
          <cell r="AW16" t="str">
            <v>炊き出し食材費・燃料代・食器等</v>
          </cell>
          <cell r="BY16">
            <v>560000</v>
          </cell>
          <cell r="BZ16">
            <v>330000</v>
          </cell>
          <cell r="CA16" t="str">
            <v>ﾐｽﾀｰｸｲｯｸﾃﾝﾄSNWT-3060・3ｍ×6ｍ（330,000円）
ﾐｽﾀｰｸｲｯｸﾜﾝﾀｯﾁﾃﾝﾄ２組（自己資金）
折り畳み式ｱﾙﾐ簡易ﾍﾞｯﾄﾞ２組（自己資金）
その他防災資機材（自己資金）</v>
          </cell>
          <cell r="CH16">
            <v>760000</v>
          </cell>
          <cell r="CI16">
            <v>0</v>
          </cell>
          <cell r="CJ16">
            <v>0</v>
          </cell>
          <cell r="CK16">
            <v>45383</v>
          </cell>
          <cell r="CT16">
            <v>360000</v>
          </cell>
          <cell r="CU16">
            <v>400000</v>
          </cell>
          <cell r="DC16">
            <v>100000</v>
          </cell>
          <cell r="DD16">
            <v>0</v>
          </cell>
          <cell r="DE16" t="str">
            <v>消耗品、コピー代</v>
          </cell>
          <cell r="DF16">
            <v>100000</v>
          </cell>
          <cell r="DG16">
            <v>30000</v>
          </cell>
          <cell r="DH16" t="str">
            <v>炊き出し食材費・燃料代・食器等</v>
          </cell>
          <cell r="EJ16">
            <v>560000</v>
          </cell>
          <cell r="EK16">
            <v>330000</v>
          </cell>
          <cell r="EL16" t="str">
            <v>ミスタークイックテントSNWT-3060・3ｍ×6ｍ</v>
          </cell>
          <cell r="ES16">
            <v>760000</v>
          </cell>
          <cell r="ET16">
            <v>360000</v>
          </cell>
          <cell r="EU16">
            <v>0</v>
          </cell>
          <cell r="EV16">
            <v>0</v>
          </cell>
          <cell r="FA16">
            <v>39706</v>
          </cell>
          <cell r="FB16" t="str">
            <v>1,500世帯</v>
          </cell>
          <cell r="FC16" t="str">
            <v>無</v>
          </cell>
          <cell r="FF16" t="str">
            <v>１）防災に関する知識の普及、啓発に関すること。
２）地域の災害危険個所の掌握に関すること。
３）防災訓練の実施に関すること。
４）各種災害の発生時における情報の収集・伝達・避難、出火防止及び初期消火、救出・救援、給食・給水等応急対策に関すること。
５）防災資機材の備蓄に関すること。
６）他組織との連携に関すること。</v>
          </cell>
          <cell r="FI16" t="str">
            <v>大西　秀行</v>
          </cell>
          <cell r="FJ16" t="str">
            <v>男</v>
          </cell>
          <cell r="FK16">
            <v>70</v>
          </cell>
          <cell r="FL16" t="str">
            <v>実行委員長</v>
          </cell>
          <cell r="FM16" t="str">
            <v>高木　耕司</v>
          </cell>
          <cell r="FN16" t="str">
            <v>男</v>
          </cell>
          <cell r="FO16">
            <v>70</v>
          </cell>
          <cell r="FP16" t="str">
            <v>実行副委員長</v>
          </cell>
          <cell r="FQ16" t="str">
            <v>高口　秀和</v>
          </cell>
          <cell r="FR16" t="str">
            <v>男</v>
          </cell>
          <cell r="FS16">
            <v>70</v>
          </cell>
          <cell r="FT16" t="str">
            <v>実行副委員長</v>
          </cell>
          <cell r="FU16" t="str">
            <v>横山　孝信</v>
          </cell>
          <cell r="FV16" t="str">
            <v>男</v>
          </cell>
          <cell r="FW16">
            <v>70</v>
          </cell>
          <cell r="FX16" t="str">
            <v>訓練指導員</v>
          </cell>
          <cell r="FY16" t="str">
            <v>田中　渉</v>
          </cell>
          <cell r="FZ16" t="str">
            <v>男</v>
          </cell>
          <cell r="GA16">
            <v>70</v>
          </cell>
          <cell r="GB16" t="str">
            <v>訓練指導員</v>
          </cell>
          <cell r="GC16" t="str">
            <v>宮内　幸雄</v>
          </cell>
          <cell r="GD16" t="str">
            <v>男</v>
          </cell>
          <cell r="GE16">
            <v>60</v>
          </cell>
          <cell r="GF16" t="str">
            <v>訓練指導員</v>
          </cell>
          <cell r="GG16" t="str">
            <v>谷本　義明</v>
          </cell>
          <cell r="GH16" t="str">
            <v>男</v>
          </cell>
          <cell r="GI16">
            <v>70</v>
          </cell>
          <cell r="GJ16" t="str">
            <v>訓練指導員</v>
          </cell>
          <cell r="GK16" t="str">
            <v>福崎　和良</v>
          </cell>
          <cell r="GL16" t="str">
            <v>男</v>
          </cell>
          <cell r="GM16">
            <v>70</v>
          </cell>
          <cell r="GN16" t="str">
            <v>訓練指導員</v>
          </cell>
          <cell r="GO16" t="str">
            <v>宮内　良徳</v>
          </cell>
        </row>
        <row r="17">
          <cell r="B17">
            <v>16</v>
          </cell>
          <cell r="C17" t="str">
            <v>竜川地区民交流運動会</v>
          </cell>
          <cell r="D17" t="str">
            <v>竜川地区体育振興会</v>
          </cell>
          <cell r="E17">
            <v>195000</v>
          </cell>
          <cell r="F17" t="str">
            <v>竜川</v>
          </cell>
          <cell r="G17" t="str">
            <v>会長</v>
          </cell>
          <cell r="H17" t="str">
            <v>佐伯　和久</v>
          </cell>
          <cell r="I17" t="str">
            <v>765-0032</v>
          </cell>
          <cell r="J17" t="str">
            <v>善通寺市原田町1433番地1</v>
          </cell>
          <cell r="K17" t="str">
            <v>0877-62-0602
090-4784-3082</v>
          </cell>
          <cell r="L17" t="str">
            <v>団体</v>
          </cell>
          <cell r="M17">
            <v>45383</v>
          </cell>
          <cell r="N17">
            <v>45383</v>
          </cell>
          <cell r="O17">
            <v>2179</v>
          </cell>
          <cell r="P17">
            <v>45335</v>
          </cell>
          <cell r="V17">
            <v>45401</v>
          </cell>
          <cell r="W17">
            <v>45401</v>
          </cell>
          <cell r="X17">
            <v>45387</v>
          </cell>
          <cell r="Z17" t="str">
            <v>〒765-0031
金蔵寺町879番地（自宅）</v>
          </cell>
          <cell r="AE17" t="str">
            <v>令和６年５月下旬</v>
          </cell>
          <cell r="AF17" t="str">
            <v>地域の子どもから老人までの地区民が竜川小学校の広い運動場で地域を挙げての大運動会を開催する。
幼・小・地区民みんなで楽しめる「交流運動会」として取組む。
スポーツに親しみ、地域全体の絆を強くし、優しさのある健全な地域づくりを目的に実施する。</v>
          </cell>
          <cell r="AG17" t="str">
            <v>竜川地区民交流運動会は、小学校・幼稚園合同運動会に引き続き、午後地域民が参加して一体となって、交流運動会を開催する。
*幼稚園児や小学校生と共に交流するゲームや競技
*子どもと保護者で愛情を確かめ合うマスゲーム競技
*地域の各種団体がチーム別に交流する競技など
　事故・怪我の無いように安全に配慮して、参加して楽しかった、面白かったなど心身共にリフレッシュできるような竜川地区民交流運動会を開催する。</v>
          </cell>
          <cell r="AH17" t="str">
            <v>4月下旬　第１回地区民交流運動会打合せ会
5月上旬　第２回地区民交流運動会打合せ会
　 下旬　開催日に合わせた準備作業
　　　　　　「竜川地区民交流運動会」開催
6月下旬  竜川地区民運動会の反省会を実施し、その後報告書を作成する。</v>
          </cell>
          <cell r="AI17" t="str">
            <v>竜川地区民の交流により、親睦を深め地域の連帯意識の醸成が図れる。また、参加することにより、スポーツを楽しみ、心身のリフレッシュができ、家族愛・親子愛が深まる。
スポーツに親しみ、健全な心身を育むことにより、地域全体の相互協力体制が育つことを期待される。</v>
          </cell>
          <cell r="AJ17">
            <v>195000</v>
          </cell>
          <cell r="AK17">
            <v>10000</v>
          </cell>
          <cell r="AO17">
            <v>120000</v>
          </cell>
          <cell r="AP17">
            <v>120000</v>
          </cell>
          <cell r="AQ17" t="str">
            <v>参加賞　100円×500個＝50,000円
学童用　100円×700個＝70,000円</v>
          </cell>
          <cell r="AR17">
            <v>50000</v>
          </cell>
          <cell r="AS17">
            <v>50000</v>
          </cell>
          <cell r="AT17" t="str">
            <v>花火代　15,000円
その他(ビニール袋、鉄砲玉)等　35,000円</v>
          </cell>
          <cell r="BA17">
            <v>10000</v>
          </cell>
          <cell r="BB17">
            <v>0</v>
          </cell>
          <cell r="BC17" t="str">
            <v>来賓・スタッフへのお茶代</v>
          </cell>
          <cell r="BD17">
            <v>10000</v>
          </cell>
          <cell r="BE17">
            <v>10000</v>
          </cell>
          <cell r="BF17" t="str">
            <v>開催プログラム作成費</v>
          </cell>
          <cell r="BP17">
            <v>15000</v>
          </cell>
          <cell r="BQ17">
            <v>15000</v>
          </cell>
          <cell r="BR17" t="str">
            <v>打合せ会案内ハガキ代等　 4,000円
傷害保険料(掛捨)　　　　11,000円</v>
          </cell>
          <cell r="CH17">
            <v>205000</v>
          </cell>
          <cell r="CI17">
            <v>0</v>
          </cell>
          <cell r="CJ17">
            <v>0</v>
          </cell>
          <cell r="CK17">
            <v>45383</v>
          </cell>
          <cell r="CL17">
            <v>45430</v>
          </cell>
          <cell r="CM17">
            <v>45614</v>
          </cell>
          <cell r="CN17">
            <v>7116</v>
          </cell>
          <cell r="CO17" t="str">
            <v>令和６年４月１日～５月２０日</v>
          </cell>
          <cell r="CP17" t="str">
            <v>4月12日 第1回地区民・交流運動会の打合せ会議を開催。
　　　　　　5月18日実施予定にて要項を打合せ。
5月10日 第2回地区民・交流運動会の打合せ会議を開催。
5月12日  竜川小学校・竜川幼稚園・地区民合同運動会プログラム・依頼事項を竜川小学校・竜川幼稚園・竜川地区体育振興会の連名で、関係各位に配布。
5月16日　竜川地区民・交流運動会準備、傷害保険に加入。
5月18日　竜川小学校・竜川幼稚園・地区民合同運動会開催。
天候に恵まれ、6時に予定通り開催を決定し、花火を上げて地域に連絡。8時30分予定通り開始、12時20分終了予定であったが、約30分早く11時50分頃終了。その後全員で片付け実施。13時頃までに解散した。
＊熱中症を意識し、従前よりプログラムを減らし、正午過ぎに閉会し、全ての片付けが午後1時までに終了するように考慮して実施した。前々日には強風が吹き天候が心配されたが、当日は好天にも恵まれ、適度な風もあり、熱中症・事故・怪我もなく、無事終了できた。小学校・幼稚園・地区民合同運動会は、小学校、幼稚園、小学校PTA、幼稚園PTA・地区民の協力のお陰で成り立っており、感謝します。</v>
          </cell>
          <cell r="CQ17" t="str">
            <v>竜川地区民の親睦を深め、地区民の交流ができると共に、親子・家族の一体感・協調が深まった。運動会に参画して、スポーツをする楽しさ・応援する楽しさ・見る楽しさを満喫できた。（コロナ感染対策も考慮して、実施できた。）</v>
          </cell>
          <cell r="CR17" t="str">
            <v>自治会・PTA・各種団体を通じて地区民の参加者を募ることが難しく、当日参加者を募って実施した。関係者の協力を得て、人集め・進行を実施したが、小学校先生方、PTA役員の協力を得てスムーズに運行出来た。自治会に入会していない人も多くなり、小学校子ども会も解体し、PTAも弱体化し地区民の参加者を確保することが難しくなって来ている。行政を含めて地域活性化のために、何らかの対応が必要かと思われる。</v>
          </cell>
          <cell r="CS17" t="str">
            <v>小学校・幼稚園・自治会など地区各種団体と連携して、来年度も引き続き、地区民交流運動会を開催したい。 
（5月時在籍児童数;小学校375人、幼稚園134人）
小学校からは、来年度も12時30分頃までに終了することで検討したいとの要望を受けている。</v>
          </cell>
          <cell r="CT17">
            <v>195000</v>
          </cell>
          <cell r="CU17">
            <v>0</v>
          </cell>
          <cell r="CV17" t="str">
            <v>竜川体育振興会</v>
          </cell>
          <cell r="CZ17">
            <v>146816</v>
          </cell>
          <cell r="DA17">
            <v>146816</v>
          </cell>
          <cell r="DB17" t="str">
            <v>幼稚園児用参加賞　20,000円
小学生用　50,760円
一般用39,360円
準備・片付者用
37,486円</v>
          </cell>
          <cell r="DC17">
            <v>16500</v>
          </cell>
          <cell r="DD17">
            <v>16500</v>
          </cell>
          <cell r="DE17" t="str">
            <v>打上花火代　5,500円×3個
=16,500円</v>
          </cell>
          <cell r="DL17">
            <v>790</v>
          </cell>
          <cell r="DM17">
            <v>790</v>
          </cell>
          <cell r="DN17" t="str">
            <v>運営スタッフお茶代</v>
          </cell>
          <cell r="DO17">
            <v>6750</v>
          </cell>
          <cell r="DP17">
            <v>6750</v>
          </cell>
          <cell r="DQ17" t="str">
            <v>開催プログラム作成費</v>
          </cell>
          <cell r="EA17">
            <v>10253</v>
          </cell>
          <cell r="EB17">
            <v>10253</v>
          </cell>
          <cell r="EC17" t="str">
            <v>傷害保険料(掛捨)　　　　10,253円</v>
          </cell>
          <cell r="ED17">
            <v>10000</v>
          </cell>
          <cell r="EE17">
            <v>10000</v>
          </cell>
          <cell r="EF17" t="str">
            <v>準備・片付け用軽トラック委託
5,000円×2回=10,000円</v>
          </cell>
          <cell r="ES17">
            <v>191109</v>
          </cell>
          <cell r="ET17">
            <v>191109</v>
          </cell>
          <cell r="EU17">
            <v>3891</v>
          </cell>
          <cell r="EV17">
            <v>3891</v>
          </cell>
          <cell r="EW17">
            <v>45630</v>
          </cell>
          <cell r="EX17" t="str">
            <v>例年通り事業を実施したところ、今年度は少し残金が出たため返還。</v>
          </cell>
          <cell r="FA17">
            <v>30926</v>
          </cell>
          <cell r="FB17">
            <v>21</v>
          </cell>
          <cell r="FC17" t="str">
            <v>無</v>
          </cell>
          <cell r="FF17" t="str">
            <v>＊竜川地区民が参加する地区民運動会の開催
＊朝のさわやかラジオ体操会を地区内の3会場で開催
＊竜川地区民参加の健康ウォーキングなどを開催
その他
・地区内の「スポーツの普及と支援」
・スポーツの指導や相談など行う
・スポーツ推進員の活躍で誰でも参加できる
　レクレーションやスポーツの普及促進を行う。</v>
          </cell>
          <cell r="FI17" t="str">
            <v>佐伯　和久</v>
          </cell>
          <cell r="FJ17" t="str">
            <v>男</v>
          </cell>
          <cell r="FK17">
            <v>70</v>
          </cell>
          <cell r="FL17" t="str">
            <v>体育振興会会長（事業総括）</v>
          </cell>
          <cell r="FM17" t="str">
            <v>西梶　佳秀</v>
          </cell>
          <cell r="FN17" t="str">
            <v>男</v>
          </cell>
          <cell r="FO17">
            <v>60</v>
          </cell>
          <cell r="FP17" t="str">
            <v>運営委員長（木徳地区担当）</v>
          </cell>
          <cell r="FQ17" t="str">
            <v>笠原　ゆかり</v>
          </cell>
          <cell r="FR17" t="str">
            <v>女</v>
          </cell>
          <cell r="FS17">
            <v>50</v>
          </cell>
          <cell r="FT17" t="str">
            <v>運営委員・会計（金蔵寺地区担当）</v>
          </cell>
          <cell r="FU17" t="str">
            <v>大西　淳</v>
          </cell>
          <cell r="FV17" t="str">
            <v>男</v>
          </cell>
          <cell r="FW17">
            <v>50</v>
          </cell>
          <cell r="FX17" t="str">
            <v>運営委員･事務局長</v>
          </cell>
          <cell r="FY17" t="str">
            <v>井出渕　卓由</v>
          </cell>
          <cell r="FZ17" t="str">
            <v>男</v>
          </cell>
          <cell r="GA17">
            <v>70</v>
          </cell>
          <cell r="GB17" t="str">
            <v>副会長</v>
          </cell>
          <cell r="GC17" t="str">
            <v>長谷部　恵美子</v>
          </cell>
          <cell r="GD17" t="str">
            <v>女</v>
          </cell>
          <cell r="GE17">
            <v>70</v>
          </cell>
          <cell r="GF17" t="str">
            <v>副会長</v>
          </cell>
          <cell r="GG17" t="str">
            <v>土井　一容</v>
          </cell>
          <cell r="GH17" t="str">
            <v>女</v>
          </cell>
          <cell r="GI17">
            <v>40</v>
          </cell>
          <cell r="GJ17" t="str">
            <v>副運営委員長</v>
          </cell>
          <cell r="GK17" t="str">
            <v>宮脇　友浩</v>
          </cell>
          <cell r="GL17" t="str">
            <v>男</v>
          </cell>
          <cell r="GM17">
            <v>40</v>
          </cell>
          <cell r="GN17" t="str">
            <v>副運営委員長</v>
          </cell>
          <cell r="GO17" t="str">
            <v>内田　俊明</v>
          </cell>
        </row>
        <row r="18">
          <cell r="B18">
            <v>17</v>
          </cell>
          <cell r="C18" t="str">
            <v>安全安心なまち竜川</v>
          </cell>
          <cell r="D18" t="str">
            <v>竜川地区安全安心パトロール隊</v>
          </cell>
          <cell r="E18">
            <v>280000</v>
          </cell>
          <cell r="F18" t="str">
            <v>竜川</v>
          </cell>
          <cell r="G18" t="str">
            <v>会長</v>
          </cell>
          <cell r="H18" t="str">
            <v>大西　智晴</v>
          </cell>
          <cell r="I18" t="str">
            <v>765-0032</v>
          </cell>
          <cell r="J18" t="str">
            <v>善通寺市原田町1433番地1</v>
          </cell>
          <cell r="K18" t="str">
            <v>R6事務局長元木隆:090-8285-5915→大西智晴</v>
          </cell>
          <cell r="L18" t="str">
            <v>団体</v>
          </cell>
          <cell r="M18">
            <v>45383</v>
          </cell>
          <cell r="N18">
            <v>45383</v>
          </cell>
          <cell r="O18">
            <v>2179</v>
          </cell>
          <cell r="P18">
            <v>45328</v>
          </cell>
          <cell r="V18">
            <v>45401</v>
          </cell>
          <cell r="W18">
            <v>45401</v>
          </cell>
          <cell r="X18">
            <v>45387</v>
          </cell>
          <cell r="Z18" t="str">
            <v>〒765-0031
金蔵寺町858（自宅）</v>
          </cell>
          <cell r="AE18" t="str">
            <v>令和6年4月10日～令和7年1月31日</v>
          </cell>
          <cell r="AF18" t="str">
            <v>竜川地区安全安心パトロール隊で竜川校区の交通安全安心啓発事業を推進しており、小学生の安全安心意識の高揚のため、ポスターコンクールを実施。隊員の資質の向上と後継者の育成のために、講習会等を開催。</v>
          </cell>
          <cell r="AG18" t="str">
            <v>・小学生による安全安心ポスターの募集。優秀作品は表彰及びパネルにして地区内各所に掲示。
・防犯教室や、隊員のパワーアップ講習会を開催。
・隊員の装備の充実。</v>
          </cell>
          <cell r="AH18" t="str">
            <v>5月　事業説明
6月　パワーアップ講習会
8月　ポスターの作品募集
9月　作品の審査会、表彰式
10月　啓発運動</v>
          </cell>
          <cell r="AI18" t="str">
            <v>ポスター募集や安全教室により、安全意識を高める。
隊員の講習会等により活動を充実させる。</v>
          </cell>
          <cell r="AJ18">
            <v>280000</v>
          </cell>
          <cell r="AK18">
            <v>20000</v>
          </cell>
          <cell r="AL18" t="str">
            <v>竜川地区安全安心パトロール隊</v>
          </cell>
          <cell r="AO18">
            <v>70000</v>
          </cell>
          <cell r="AP18">
            <v>70000</v>
          </cell>
          <cell r="AQ18" t="str">
            <v>表彰副賞品代・参加賞</v>
          </cell>
          <cell r="AR18">
            <v>180000</v>
          </cell>
          <cell r="AS18">
            <v>180000</v>
          </cell>
          <cell r="AT18" t="str">
            <v>パネル製作
夏活動服の充実
視察研修</v>
          </cell>
          <cell r="BD18">
            <v>50000</v>
          </cell>
          <cell r="BE18">
            <v>30000</v>
          </cell>
          <cell r="BF18" t="str">
            <v>賞状・事務費</v>
          </cell>
          <cell r="CH18">
            <v>300000</v>
          </cell>
          <cell r="CI18">
            <v>0</v>
          </cell>
          <cell r="CJ18">
            <v>0</v>
          </cell>
          <cell r="CK18">
            <v>45383</v>
          </cell>
          <cell r="CL18">
            <v>45646</v>
          </cell>
          <cell r="CM18">
            <v>45646</v>
          </cell>
          <cell r="CN18">
            <v>7835</v>
          </cell>
          <cell r="CO18" t="str">
            <v>令和６年４月１日～１２月２０日</v>
          </cell>
          <cell r="CP18" t="str">
            <v>①安全安心ポスターコンクール
　 小学生のポスターコンクール応募43点
   入賞者表彰
   入賞作品をパネルにして地区内に表示
   入賞ポスターをクリアファイルにして発表
②とまれマーク作成
③夏季活動着（Tシャツ）作成配布</v>
          </cell>
          <cell r="CQ18" t="str">
            <v>ポスター展は子供の安全安心に対する意識の高揚に努めている。
パトロール用Tシャツは夏季のパトロールに涼しさを感じた。隊員にも好評であった。</v>
          </cell>
          <cell r="CR18" t="str">
            <v>安全安心なまちの意識の高揚にいろいろ模索をして住みよい竜川をめざして行きたい。</v>
          </cell>
          <cell r="CS18" t="str">
            <v>ポスター展の継続、安全安心なまちに向け意識の向上。</v>
          </cell>
          <cell r="CT18">
            <v>280000</v>
          </cell>
          <cell r="CU18">
            <v>29096</v>
          </cell>
          <cell r="CV18" t="str">
            <v>竜川地区安全安心パトロール隊</v>
          </cell>
          <cell r="CZ18">
            <v>109680</v>
          </cell>
          <cell r="DA18">
            <v>90774</v>
          </cell>
          <cell r="DB18" t="str">
            <v>表彰副賞品代・参加賞</v>
          </cell>
          <cell r="DC18">
            <v>190190</v>
          </cell>
          <cell r="DD18">
            <v>180000</v>
          </cell>
          <cell r="DE18" t="str">
            <v>パネル製作
夏活動服</v>
          </cell>
          <cell r="DO18">
            <v>9226</v>
          </cell>
          <cell r="DP18">
            <v>9226</v>
          </cell>
          <cell r="DQ18" t="str">
            <v>賞状・事務費</v>
          </cell>
          <cell r="ES18">
            <v>309096</v>
          </cell>
          <cell r="ET18">
            <v>280000</v>
          </cell>
          <cell r="EU18">
            <v>0</v>
          </cell>
          <cell r="EV18">
            <v>0</v>
          </cell>
          <cell r="FA18">
            <v>40725</v>
          </cell>
          <cell r="FB18">
            <v>70</v>
          </cell>
          <cell r="FC18" t="str">
            <v>無</v>
          </cell>
          <cell r="FF18" t="str">
            <v>竜川地区住民の安全で安心な生活のため防犯及び交通安全の向上に資する事業を行う。
・小学生の安全安心意識の向上
・地区内安全安心パトロール
・青色パトロール車による巡回パトロール
・小学生の登下校時立哨見守り
・安全安心の為の諸事業
・高齢者への見守り活動</v>
          </cell>
          <cell r="FI18" t="str">
            <v>大西　智晴</v>
          </cell>
          <cell r="FJ18" t="str">
            <v>男</v>
          </cell>
          <cell r="FK18">
            <v>60</v>
          </cell>
          <cell r="FL18" t="str">
            <v>実行委員長</v>
          </cell>
          <cell r="FM18" t="str">
            <v>元木　隆</v>
          </cell>
          <cell r="FN18" t="str">
            <v>男</v>
          </cell>
          <cell r="FO18">
            <v>80</v>
          </cell>
          <cell r="FP18" t="str">
            <v>副実行委員長</v>
          </cell>
          <cell r="FQ18" t="str">
            <v>大塚　京子</v>
          </cell>
          <cell r="FR18" t="str">
            <v>女</v>
          </cell>
          <cell r="FS18">
            <v>70</v>
          </cell>
          <cell r="FT18" t="str">
            <v>会計</v>
          </cell>
          <cell r="FU18" t="str">
            <v>内田　等</v>
          </cell>
          <cell r="FV18" t="str">
            <v>男</v>
          </cell>
          <cell r="FW18">
            <v>70</v>
          </cell>
          <cell r="FX18" t="str">
            <v>実行委員</v>
          </cell>
          <cell r="FY18" t="str">
            <v>横山　孝信</v>
          </cell>
          <cell r="FZ18" t="str">
            <v>男</v>
          </cell>
          <cell r="GA18">
            <v>70</v>
          </cell>
          <cell r="GB18" t="str">
            <v>実行委員</v>
          </cell>
          <cell r="GC18" t="str">
            <v>塩田　薫</v>
          </cell>
          <cell r="GD18" t="str">
            <v>男</v>
          </cell>
          <cell r="GE18">
            <v>50</v>
          </cell>
          <cell r="GF18" t="str">
            <v>実行委員</v>
          </cell>
          <cell r="GG18" t="str">
            <v>田中　渉</v>
          </cell>
          <cell r="GH18" t="str">
            <v>男</v>
          </cell>
          <cell r="GI18">
            <v>70</v>
          </cell>
          <cell r="GJ18" t="str">
            <v>実行委員</v>
          </cell>
          <cell r="GK18" t="str">
            <v>林　謙二</v>
          </cell>
          <cell r="GL18" t="str">
            <v>男</v>
          </cell>
          <cell r="GM18">
            <v>70</v>
          </cell>
          <cell r="GN18" t="str">
            <v>実行委員</v>
          </cell>
          <cell r="GO18" t="str">
            <v>大平　洋子</v>
          </cell>
        </row>
        <row r="19">
          <cell r="B19">
            <v>18</v>
          </cell>
          <cell r="C19" t="str">
            <v>竜川地区民｢朝のさわやかラジオ体操会｣</v>
          </cell>
          <cell r="D19" t="str">
            <v>竜川地区体育振興会</v>
          </cell>
          <cell r="E19">
            <v>100000</v>
          </cell>
          <cell r="F19" t="str">
            <v>竜川</v>
          </cell>
          <cell r="G19" t="str">
            <v>会長</v>
          </cell>
          <cell r="H19" t="str">
            <v>佐伯　和久</v>
          </cell>
          <cell r="I19" t="str">
            <v>765-0032</v>
          </cell>
          <cell r="J19" t="str">
            <v>善通寺市原田町1433番地1</v>
          </cell>
          <cell r="K19" t="str">
            <v>0877-62-0602
090-4784-3082</v>
          </cell>
          <cell r="L19" t="str">
            <v>団体</v>
          </cell>
          <cell r="M19">
            <v>45383</v>
          </cell>
          <cell r="N19">
            <v>45383</v>
          </cell>
          <cell r="O19">
            <v>2179</v>
          </cell>
          <cell r="P19">
            <v>45335</v>
          </cell>
          <cell r="V19">
            <v>45401</v>
          </cell>
          <cell r="W19">
            <v>45401</v>
          </cell>
          <cell r="X19">
            <v>45387</v>
          </cell>
          <cell r="Z19" t="str">
            <v>〒765-0031
金蔵寺町879（自宅）</v>
          </cell>
          <cell r="AE19" t="str">
            <v>令和6年8月3日～8月4日</v>
          </cell>
          <cell r="AF19" t="str">
            <v>竜川地区住民が、健康で楽しく暮らせるまちづくりの事業として、「朝のさわやかラジオ体操会」を2日間継続して開催することで、住民が健康についての関心を深め、お互いに朝のさわやかな挨拶ができる、親睦交流の場づくりを目的に今年も継続して実施する。</v>
          </cell>
          <cell r="AG19" t="str">
            <v>今年も8月3日・4日の2日間に実施。
夏の早朝6時25分から6時45分までのラジオ放送に合わせて、竜川地区内の以下の3会場で同時に開催する。
※金蔵寺地区：金倉寺の境内
※原田地区　：春日神社の境内
※木徳地区　：新羅神社の境内　　　
ラジオ体操会の周知・宣伝は保・幼・小学校を通じて全保護者に配布し、その他地区民には各自治会・健康推進員会・公民館・郵便局を通じて配布・回覧を行う。
参加者には参加賞を手渡す。</v>
          </cell>
          <cell r="AH19" t="str">
            <v>6月下旬　第1回朝のさわやかラジオ体操会打合せ会
7月上旬　第2回朝のさわやかラジオ体操会打合せ会
7月中旬　周知チラシを作成し各種団体を通して配布
8月2日までに参加者全員に渡す参加賞交付の準備作業
8月3日・4日の2日間
地域内の3会場でラジオ体操会を開催。
8月4日　地区内3会場でラジオ体操終了後に、参加者全員に参加賞を渡す。（健康推進員会と共に前日までに参加賞の準備作業、2日間使用した3会場を参加者全員でごみ拾いを行う。）
8月下旬　ラジオ体操会の実施結果をまとめて、実績報告書の提出</v>
          </cell>
          <cell r="AI19" t="str">
            <v>早朝のラジオ体操会での「朝のあいさつ」を通して、親睦と交流が深まる。地域の親子が「早起きとラジオ体操」で規則正しい生活習慣・運動習慣が身につく。</v>
          </cell>
          <cell r="AJ19">
            <v>100000</v>
          </cell>
          <cell r="AK19">
            <v>5000</v>
          </cell>
          <cell r="AL19" t="str">
            <v>竜川体育振興会</v>
          </cell>
          <cell r="AO19">
            <v>85000</v>
          </cell>
          <cell r="AP19">
            <v>85000</v>
          </cell>
          <cell r="AQ19" t="str">
            <v>参加賞　170円×500個＝85,000円</v>
          </cell>
          <cell r="AR19">
            <v>5000</v>
          </cell>
          <cell r="AS19">
            <v>5000</v>
          </cell>
          <cell r="AT19" t="str">
            <v>3会場のラジオ乾電池代、シール代他</v>
          </cell>
          <cell r="BA19">
            <v>5000</v>
          </cell>
          <cell r="BB19">
            <v>0</v>
          </cell>
          <cell r="BC19" t="str">
            <v>運営スタッフお茶代</v>
          </cell>
          <cell r="BD19">
            <v>2000</v>
          </cell>
          <cell r="BE19">
            <v>2000</v>
          </cell>
          <cell r="BF19" t="str">
            <v>周知用のチラシ作成費</v>
          </cell>
          <cell r="BP19">
            <v>8000</v>
          </cell>
          <cell r="BQ19">
            <v>8000</v>
          </cell>
          <cell r="BR19" t="str">
            <v>打合せ会案内ハガキ代、お茶代等　5,000円
傷害保険料(掛捨)　　　3,000円</v>
          </cell>
          <cell r="CH19">
            <v>105000</v>
          </cell>
          <cell r="CI19">
            <v>0</v>
          </cell>
          <cell r="CJ19">
            <v>0</v>
          </cell>
          <cell r="CK19">
            <v>45383</v>
          </cell>
          <cell r="CL19">
            <v>45508</v>
          </cell>
          <cell r="CM19">
            <v>45614</v>
          </cell>
          <cell r="CN19">
            <v>7116</v>
          </cell>
          <cell r="CO19" t="str">
            <v>令和６年４月１日～８月４日</v>
          </cell>
          <cell r="CP19" t="str">
            <v>5月10日竜川地区体育振興会総会にて、今年度も新型コロナウイルス感染対策を考慮して、8月3日・4日の2日間のみラジオ体操会を実施する旨説明し、承認を取得した。　　　　　　　　
6月26日打合せ会を実施し、市民会館にて開催案内チラシ1,000枚を印刷、28日チラシを小学校・幼稚園・保育所を通じて、全保護者に配布。各自治会・健康推進員会・公民館・郵便局を通じて、地区民に配布・回覧により周知した。
参加賞などの準備を行い、8月3日･4日好天にも恵まれ、地区内3会場にてラジオ体操会を実施。
参加人員は、金蔵寺地区(金倉寺)･原田地区(春日神社)･木徳地区(新羅神社)；平均約９０名･１２０名･９０名/日と昨年より若干減った。
今年度もソーシャルディスタンス確保し、密を避けるように配慮したが、マスク着用は、県の指針に従い、熱中症対策を考慮して強制はしなかった。
健康推進員会からお茶の参加賞提供もあり、その他各種団体・市会議員の協力を得て、事故・怪我・熱中症・コロナウイルス感染も無く無事終了できた。
尚、金倉寺管主、春日神社・木徳神社総代には、境内使用許可を願い了解を得た。</v>
          </cell>
          <cell r="CQ19" t="str">
            <v>竜川地区民が、早朝から地元のお寺・神社の境内に集まり、さわやかな挨拶の後、気持ちよくラジオ体操を楽しまれた。地区民の交流ができると共に、祖父母と子どもの参加もあり、親子・家族の絆も深まり、健康な地区づくりに貢献できた。</v>
          </cell>
          <cell r="CR19" t="str">
            <v>新型コロナウイルス感染防止対策を考慮しての開催も5年目となり、参加者にはソーシャルディスタンス確保に協力していただいた。来年度は、規制なく実施出来ることを期待したい。
夏休み初めの休日でもあり、各種行事と重複したこともあり、小学生の参加数が減少している。参加を推進するように、関係者への働きがけが必要かと思われる。</v>
          </cell>
          <cell r="CS19" t="str">
            <v>「健康で住み良い、心豊かな竜川地区」のために、健康推進員会と協調して、小学校・幼稚園・保育所、地元自治会をはじめ各団体の協力を得て、今後も継続して実施したい。
（市内で実施しているのは、竜川地区のみである）</v>
          </cell>
          <cell r="CT19">
            <v>100000</v>
          </cell>
          <cell r="CU19">
            <v>4544</v>
          </cell>
          <cell r="CV19" t="str">
            <v>竜川体育振興会</v>
          </cell>
          <cell r="CZ19">
            <v>91430</v>
          </cell>
          <cell r="DA19">
            <v>89158</v>
          </cell>
          <cell r="DB19" t="str">
            <v xml:space="preserve">参加賞
110円×13個=1,430円　250 円×360個＝90,000円
</v>
          </cell>
          <cell r="DC19">
            <v>5510</v>
          </cell>
          <cell r="DD19">
            <v>5000</v>
          </cell>
          <cell r="DE19" t="str">
            <v>シール代
110円×1個=110円
ごみ袋
600円×9袋=5,400円</v>
          </cell>
          <cell r="DL19">
            <v>1762</v>
          </cell>
          <cell r="DM19">
            <v>0</v>
          </cell>
          <cell r="DN19" t="str">
            <v>運営スタッフお茶代</v>
          </cell>
          <cell r="DO19">
            <v>1996</v>
          </cell>
          <cell r="DP19">
            <v>1996</v>
          </cell>
          <cell r="DQ19" t="str">
            <v>参加案内チラシ作成費</v>
          </cell>
          <cell r="EA19">
            <v>3846</v>
          </cell>
          <cell r="EB19">
            <v>3846</v>
          </cell>
          <cell r="EC19" t="str">
            <v>打合せ会案内ハガキ代　1,260円
傷害保険料(掛捨)　　　2,586円</v>
          </cell>
          <cell r="ES19">
            <v>104544</v>
          </cell>
          <cell r="ET19">
            <v>100000</v>
          </cell>
          <cell r="EU19">
            <v>0</v>
          </cell>
          <cell r="EV19">
            <v>0</v>
          </cell>
          <cell r="FA19">
            <v>30926</v>
          </cell>
          <cell r="FB19">
            <v>21</v>
          </cell>
          <cell r="FC19" t="str">
            <v>無</v>
          </cell>
          <cell r="FF19" t="str">
            <v>＊竜川地区民が参加する地区民運動会の開催
＊朝のさわやかラジオ体操会を地区内の3会場で開催
＊竜川地区民参加の健康ウォーキングなどを開催
その他
・地区内の「スポーツの普及と支援」
・スポーツの指導や相談など行う
・スポーツ推進員の活躍で誰でも参加できる
　レクレーションやスポーツの普及促進を行う。</v>
          </cell>
          <cell r="FI19" t="str">
            <v>佐伯　和久</v>
          </cell>
          <cell r="FJ19" t="str">
            <v>男</v>
          </cell>
          <cell r="FK19">
            <v>70</v>
          </cell>
          <cell r="FL19" t="str">
            <v>体育振興会会長（事業総括）</v>
          </cell>
          <cell r="FM19" t="str">
            <v>西梶　佳秀</v>
          </cell>
          <cell r="FN19" t="str">
            <v>男</v>
          </cell>
          <cell r="FO19">
            <v>60</v>
          </cell>
          <cell r="FP19" t="str">
            <v>運営委員長（木徳地区担当）</v>
          </cell>
          <cell r="FQ19" t="str">
            <v>笠原　ゆかり</v>
          </cell>
          <cell r="FR19" t="str">
            <v>女</v>
          </cell>
          <cell r="FS19">
            <v>50</v>
          </cell>
          <cell r="FT19" t="str">
            <v>運営委員・会計（金蔵寺地区担当）</v>
          </cell>
          <cell r="FU19" t="str">
            <v>大西　淳</v>
          </cell>
          <cell r="FV19" t="str">
            <v>男</v>
          </cell>
          <cell r="FW19">
            <v>50</v>
          </cell>
          <cell r="FX19" t="str">
            <v>運営委員･事務局長</v>
          </cell>
          <cell r="FY19" t="str">
            <v>井出渕　卓由</v>
          </cell>
          <cell r="FZ19" t="str">
            <v>男</v>
          </cell>
          <cell r="GA19">
            <v>70</v>
          </cell>
          <cell r="GB19" t="str">
            <v>副会長</v>
          </cell>
          <cell r="GC19" t="str">
            <v>長谷部　恵美子</v>
          </cell>
          <cell r="GD19" t="str">
            <v>女</v>
          </cell>
          <cell r="GE19">
            <v>70</v>
          </cell>
          <cell r="GF19" t="str">
            <v>副会長</v>
          </cell>
          <cell r="GG19" t="str">
            <v>土井　一容</v>
          </cell>
          <cell r="GH19" t="str">
            <v>女</v>
          </cell>
          <cell r="GI19">
            <v>40</v>
          </cell>
          <cell r="GJ19" t="str">
            <v>副運営委員長</v>
          </cell>
          <cell r="GK19" t="str">
            <v>宮脇　友浩</v>
          </cell>
          <cell r="GL19" t="str">
            <v>男</v>
          </cell>
          <cell r="GM19">
            <v>40</v>
          </cell>
          <cell r="GN19" t="str">
            <v>副運営委員長</v>
          </cell>
          <cell r="GO19" t="str">
            <v>内田　俊明</v>
          </cell>
        </row>
        <row r="20">
          <cell r="B20">
            <v>19</v>
          </cell>
          <cell r="C20" t="str">
            <v>与北地区自主防災訓練等事業</v>
          </cell>
          <cell r="D20" t="str">
            <v>与北地区自主防災会</v>
          </cell>
          <cell r="E20">
            <v>548000</v>
          </cell>
          <cell r="F20" t="str">
            <v>与北</v>
          </cell>
          <cell r="G20" t="str">
            <v>会長</v>
          </cell>
          <cell r="H20" t="str">
            <v>杉原　清志</v>
          </cell>
          <cell r="I20" t="str">
            <v>765-0040</v>
          </cell>
          <cell r="J20" t="str">
            <v>善通寺市与北町1245番地2</v>
          </cell>
          <cell r="K20" t="str">
            <v>0877-62-0601</v>
          </cell>
          <cell r="L20" t="str">
            <v>公民館</v>
          </cell>
          <cell r="M20">
            <v>45383</v>
          </cell>
          <cell r="N20">
            <v>45383</v>
          </cell>
          <cell r="O20">
            <v>2179</v>
          </cell>
          <cell r="P20">
            <v>45349</v>
          </cell>
          <cell r="V20">
            <v>45401</v>
          </cell>
          <cell r="W20">
            <v>45401</v>
          </cell>
          <cell r="X20">
            <v>45387</v>
          </cell>
          <cell r="Z20" t="str">
            <v>山根議員（事務：080-4036-4343）</v>
          </cell>
          <cell r="AE20" t="str">
            <v>令和６年１０月～令和７年２月</v>
          </cell>
          <cell r="AF20" t="str">
            <v>　今後想定される南海地震や大雨による災害に備え、地域住民の防災意識を高め、防犯意識の周知と啓発を図るため、地区自主防災会、地区連合自治会を中心に、地域の住民や関係団体が参加し、防災訓練を実施。
　近い将来に発生すると予想される南海地震等の災害が発生した際、自主防災会を中心とする地域住民による自主防災活動を行うため、必要な資機材を購入する。</v>
          </cell>
          <cell r="AG20" t="str">
            <v>①防災訓練の実施
・与北地区において、大規模な地震が発生した想定で、避難訓練及び避難所運営訓練を実施する。
②防災資機材の購入
・自主防災活動に必要な資機材を購入する。</v>
          </cell>
          <cell r="AH20" t="str">
            <v>１０月
実行委員会の設置　実施内容、スケジュールの確定
１１月
実施計画の作成　防災会員・自治会員への周知
１１月、１２月、２月
実施計画打合せ会</v>
          </cell>
          <cell r="AI20" t="str">
            <v>・地域全体での防災意識の定着・向上が見込まれる。
・訓練を通して、地域内の横の連携や世代間の連携が促進される。
・実際に資機材を使って訓練をすることにより、地域住民が資機材の扱いに慣れ、災害時に迅速かつ的確に行動できるようになる。</v>
          </cell>
          <cell r="AJ20">
            <v>548000</v>
          </cell>
          <cell r="AO20">
            <v>78000</v>
          </cell>
          <cell r="AP20">
            <v>78000</v>
          </cell>
          <cell r="AQ20" t="str">
            <v>参加者記念品400円×195人</v>
          </cell>
          <cell r="AU20">
            <v>40000</v>
          </cell>
          <cell r="AV20">
            <v>40000</v>
          </cell>
          <cell r="AW20" t="str">
            <v>炊き出し食材費・燃料代</v>
          </cell>
          <cell r="BP20">
            <v>10000</v>
          </cell>
          <cell r="BQ20">
            <v>10000</v>
          </cell>
          <cell r="BR20" t="str">
            <v>イベント保険代</v>
          </cell>
          <cell r="BY20">
            <v>420000</v>
          </cell>
          <cell r="BZ20">
            <v>420000</v>
          </cell>
          <cell r="CA20" t="str">
            <v>防災倉庫　@320,000
ポータブル電源（ソーラーパネルセット）@50,000×2</v>
          </cell>
          <cell r="CH20">
            <v>548000</v>
          </cell>
          <cell r="CI20">
            <v>0</v>
          </cell>
          <cell r="CJ20">
            <v>0</v>
          </cell>
          <cell r="CK20">
            <v>45383</v>
          </cell>
          <cell r="CM20">
            <v>45640</v>
          </cell>
          <cell r="CT20">
            <v>548000</v>
          </cell>
          <cell r="CZ20">
            <v>78000</v>
          </cell>
          <cell r="DA20">
            <v>78000</v>
          </cell>
          <cell r="DB20" t="str">
            <v>参加者記念品400円×195人</v>
          </cell>
          <cell r="DF20">
            <v>40000</v>
          </cell>
          <cell r="DG20">
            <v>40000</v>
          </cell>
          <cell r="DH20" t="str">
            <v>炊き出し食材費・燃料代</v>
          </cell>
          <cell r="EA20">
            <v>10000</v>
          </cell>
          <cell r="EB20">
            <v>10000</v>
          </cell>
          <cell r="EC20" t="str">
            <v>イベント保険代</v>
          </cell>
          <cell r="EJ20">
            <v>420000</v>
          </cell>
          <cell r="EK20">
            <v>420000</v>
          </cell>
          <cell r="EL20" t="str">
            <v>防災倉庫　@320,000
ポータブル電源（ソーラーパネルセット）@50,000×2</v>
          </cell>
          <cell r="ES20">
            <v>548000</v>
          </cell>
          <cell r="ET20">
            <v>548000</v>
          </cell>
          <cell r="EU20">
            <v>0</v>
          </cell>
          <cell r="EV20">
            <v>0</v>
          </cell>
          <cell r="FA20">
            <v>41163</v>
          </cell>
          <cell r="FB20">
            <v>60</v>
          </cell>
          <cell r="FC20" t="str">
            <v>無</v>
          </cell>
          <cell r="FF20" t="str">
            <v>防災訓練の実施
・与北地区において、大規模な地震発生した想定で、避難訓練及び、避難所運営訓練を実施する。
防災資機材の購入
・自主防災活動に必要な資機材を購入する。</v>
          </cell>
          <cell r="FI20" t="str">
            <v>臼井　美津雄</v>
          </cell>
          <cell r="FJ20" t="str">
            <v>男</v>
          </cell>
          <cell r="FK20">
            <v>70</v>
          </cell>
          <cell r="FL20" t="str">
            <v>会長</v>
          </cell>
          <cell r="FM20" t="str">
            <v>岡崎　勉</v>
          </cell>
          <cell r="FN20" t="str">
            <v>男</v>
          </cell>
          <cell r="FO20">
            <v>70</v>
          </cell>
          <cell r="FP20" t="str">
            <v>副会長</v>
          </cell>
          <cell r="FQ20" t="str">
            <v>杉原　清志</v>
          </cell>
          <cell r="FR20" t="str">
            <v>男</v>
          </cell>
          <cell r="FS20">
            <v>70</v>
          </cell>
          <cell r="FT20" t="str">
            <v>副会長</v>
          </cell>
          <cell r="FU20" t="str">
            <v>山根　昭子</v>
          </cell>
          <cell r="FV20" t="str">
            <v>女</v>
          </cell>
          <cell r="FW20">
            <v>70</v>
          </cell>
          <cell r="FX20" t="str">
            <v>副会長</v>
          </cell>
          <cell r="FY20" t="str">
            <v>山根　千佳</v>
          </cell>
          <cell r="FZ20" t="str">
            <v>女</v>
          </cell>
          <cell r="GA20">
            <v>40</v>
          </cell>
          <cell r="GB20" t="str">
            <v>顧問</v>
          </cell>
          <cell r="GC20" t="str">
            <v>中村　晋章</v>
          </cell>
          <cell r="GD20" t="str">
            <v>男</v>
          </cell>
          <cell r="GE20">
            <v>40</v>
          </cell>
          <cell r="GF20" t="str">
            <v>顧問</v>
          </cell>
          <cell r="GG20" t="str">
            <v>平田　桂一郎</v>
          </cell>
          <cell r="GH20" t="str">
            <v>男</v>
          </cell>
          <cell r="GI20">
            <v>70</v>
          </cell>
          <cell r="GJ20" t="str">
            <v>会計</v>
          </cell>
          <cell r="GK20" t="str">
            <v>谷内　茂樹</v>
          </cell>
          <cell r="GL20" t="str">
            <v>男</v>
          </cell>
          <cell r="GM20">
            <v>70</v>
          </cell>
          <cell r="GN20" t="str">
            <v>監査</v>
          </cell>
          <cell r="GO20" t="str">
            <v>片岡　哲</v>
          </cell>
        </row>
        <row r="21">
          <cell r="B21">
            <v>20</v>
          </cell>
          <cell r="C21" t="str">
            <v>里山づくり事業</v>
          </cell>
          <cell r="D21" t="str">
            <v>里山を守る会</v>
          </cell>
          <cell r="E21">
            <v>310000</v>
          </cell>
          <cell r="F21" t="str">
            <v>与北</v>
          </cell>
          <cell r="G21" t="str">
            <v>会長</v>
          </cell>
          <cell r="H21" t="str">
            <v>古田　和夫</v>
          </cell>
          <cell r="I21" t="str">
            <v>765-0040</v>
          </cell>
          <cell r="J21" t="str">
            <v>善通寺市与北町1368番地2</v>
          </cell>
          <cell r="K21" t="str">
            <v>0877-62-4607</v>
          </cell>
          <cell r="L21" t="str">
            <v>公民館</v>
          </cell>
          <cell r="M21">
            <v>45383</v>
          </cell>
          <cell r="N21">
            <v>45383</v>
          </cell>
          <cell r="O21">
            <v>2179</v>
          </cell>
          <cell r="P21">
            <v>45323</v>
          </cell>
          <cell r="V21">
            <v>45401</v>
          </cell>
          <cell r="W21">
            <v>45401</v>
          </cell>
          <cell r="X21">
            <v>45387</v>
          </cell>
          <cell r="Z21" t="str">
            <v>〒765-0040
与北町2309番地3（事務局・谷口　運憲さん）</v>
          </cell>
          <cell r="AE21" t="str">
            <v>令和6年4月～令和7年3月</v>
          </cell>
          <cell r="AF21" t="str">
            <v>　荒れた里山を元の里山に戻すため、地元自治会を中心に「里山（御野立公園）を守る会」を結成し、里山の保全、管理を行っている。
　令和６年度も引き続き、清掃、草刈り等の作業を通じて地域コミュニティの形成と地域愛、環境保全への意識付けを目的に実施する。</v>
          </cell>
          <cell r="AG21" t="str">
            <v>　御野立公園、善通寺太陽光発電所東側植樹帯周辺、市道谷田高田線西側遊休地及び買田池の地蔵周辺の草刈りを実施する。定期的に実施している雑木の伐採、竹笹等の伐除を継続的に実施する。
定例会（3月、9月）を開催し活動計画及び実績報告を行う。</v>
          </cell>
          <cell r="AH21" t="str">
            <v>4月　御野立公園、太陽光東側草刈り
5月　御野立公園、太陽光東側草刈り、剪定
6月　御野立公園、地蔵周り草刈り、剪定
7月　御野立公園、太陽光東側草刈り、剪定
9月　御野立公園、市道遊休地草刈り
11月　御野立公園草刈り
12月　雑木伐採、下草刈り、剪定
2月　雑木片付け、切断、下草刈り、剪定
3月　雑木竹笹等の伐除、処分</v>
          </cell>
          <cell r="AI21" t="str">
            <v>御野立公園地域周辺の保全、管理や通学路、散策路の安全確保また害獣等の進入路、隠れ場所の削減などをすることにより地区民等の地域愛や環境保全意識の向上に繋がる。</v>
          </cell>
          <cell r="AJ21">
            <v>310000</v>
          </cell>
          <cell r="AR21">
            <v>20000</v>
          </cell>
          <cell r="AS21">
            <v>20000</v>
          </cell>
          <cell r="AT21" t="str">
            <v>作業革手袋　　　　500×10組×2回
草刈り機替刃　　　1,000×10台×1回</v>
          </cell>
          <cell r="AX21">
            <v>5000</v>
          </cell>
          <cell r="AY21">
            <v>5000</v>
          </cell>
          <cell r="AZ21" t="str">
            <v>混合油・ガソリン</v>
          </cell>
          <cell r="BP21">
            <v>10000</v>
          </cell>
          <cell r="BQ21">
            <v>10000</v>
          </cell>
          <cell r="BR21" t="str">
            <v>傷害保険料</v>
          </cell>
          <cell r="BV21">
            <v>275000</v>
          </cell>
          <cell r="BW21">
            <v>275000</v>
          </cell>
          <cell r="BX21" t="str">
            <v>草刈り機　　　　1,500×10台×10回
チェンソー　　　4,000×3台×4回
発電機　　　　　6,000×2回
ヘッジトリマー　4,000×3台×3回
高枝トリマー　　4,000×2回
エンジンブロワ　3,500×2台×3回</v>
          </cell>
          <cell r="CH21">
            <v>310000</v>
          </cell>
          <cell r="CI21">
            <v>0</v>
          </cell>
          <cell r="CJ21">
            <v>0</v>
          </cell>
          <cell r="CK21">
            <v>45383</v>
          </cell>
          <cell r="CT21">
            <v>310000</v>
          </cell>
          <cell r="DC21">
            <v>20000</v>
          </cell>
          <cell r="DD21">
            <v>20000</v>
          </cell>
          <cell r="DE21" t="str">
            <v>作業革手袋　　　　500×10組×2回
草刈り機替刃　　　1,000×10台×1回</v>
          </cell>
          <cell r="DI21">
            <v>5000</v>
          </cell>
          <cell r="DJ21">
            <v>5000</v>
          </cell>
          <cell r="DK21" t="str">
            <v>混合油・ガソリン</v>
          </cell>
          <cell r="EA21">
            <v>10000</v>
          </cell>
          <cell r="EB21">
            <v>10000</v>
          </cell>
          <cell r="EC21" t="str">
            <v>傷害保険料</v>
          </cell>
          <cell r="EG21">
            <v>275000</v>
          </cell>
          <cell r="EH21">
            <v>275000</v>
          </cell>
          <cell r="EI21" t="str">
            <v>草刈り機　　　　1,500×10台×10回
チェンソー　　　4,000×3台×4回
発電機　　　　　6,000×2回
ヘッジトリマー　4,000×3台×3回
高枝トリマー　　4,000×2回
エンジンブロワ　3,500×2台×3回</v>
          </cell>
          <cell r="ES21">
            <v>310000</v>
          </cell>
          <cell r="ET21">
            <v>310000</v>
          </cell>
          <cell r="EU21">
            <v>0</v>
          </cell>
          <cell r="EV21">
            <v>0</v>
          </cell>
          <cell r="FA21" t="str">
            <v>平成２２年４月</v>
          </cell>
          <cell r="FB21">
            <v>12</v>
          </cell>
          <cell r="FC21" t="str">
            <v>無</v>
          </cell>
          <cell r="FF21" t="str">
            <v>御野立公園、善通寺太陽光発電所東側植樹帯、市道谷田高田線西側遊休地、買田池地蔵周りの雑木、雑草等の除伐、処分。</v>
          </cell>
          <cell r="FI21" t="str">
            <v>金﨑　大和</v>
          </cell>
          <cell r="FJ21" t="str">
            <v>男</v>
          </cell>
          <cell r="FK21" t="str">
            <v>７０代</v>
          </cell>
          <cell r="FL21" t="str">
            <v>相談役</v>
          </cell>
          <cell r="FM21" t="str">
            <v>古田　和夫</v>
          </cell>
          <cell r="FN21" t="str">
            <v>男</v>
          </cell>
          <cell r="FO21" t="str">
            <v>７０代</v>
          </cell>
          <cell r="FP21" t="str">
            <v>会長</v>
          </cell>
          <cell r="FQ21" t="str">
            <v>谷口　運憲</v>
          </cell>
          <cell r="FR21" t="str">
            <v>男</v>
          </cell>
          <cell r="FS21" t="str">
            <v>７０代</v>
          </cell>
          <cell r="FT21" t="str">
            <v>事務局</v>
          </cell>
          <cell r="FU21" t="str">
            <v>岡崎　健二</v>
          </cell>
          <cell r="FV21" t="str">
            <v>男</v>
          </cell>
          <cell r="FW21" t="str">
            <v>６０代</v>
          </cell>
          <cell r="FX21" t="str">
            <v>会員</v>
          </cell>
          <cell r="FY21" t="str">
            <v>鈴木　可城</v>
          </cell>
          <cell r="FZ21" t="str">
            <v>男</v>
          </cell>
          <cell r="GA21" t="str">
            <v>５０代</v>
          </cell>
          <cell r="GB21" t="str">
            <v>会員</v>
          </cell>
          <cell r="GC21" t="str">
            <v>香川　昭二</v>
          </cell>
          <cell r="GD21" t="str">
            <v>男</v>
          </cell>
          <cell r="GE21" t="str">
            <v>５０代</v>
          </cell>
          <cell r="GF21" t="str">
            <v>会員</v>
          </cell>
          <cell r="GG21" t="str">
            <v>横川　典弘</v>
          </cell>
          <cell r="GH21" t="str">
            <v>男</v>
          </cell>
          <cell r="GI21" t="str">
            <v>５０代</v>
          </cell>
          <cell r="GJ21" t="str">
            <v>会員</v>
          </cell>
          <cell r="GK21" t="str">
            <v>和歌　邦夫</v>
          </cell>
          <cell r="GL21" t="str">
            <v>男</v>
          </cell>
          <cell r="GM21" t="str">
            <v>７０代</v>
          </cell>
          <cell r="GN21" t="str">
            <v>会員</v>
          </cell>
          <cell r="GO21" t="str">
            <v>横田　裕立</v>
          </cell>
        </row>
        <row r="22">
          <cell r="B22">
            <v>21</v>
          </cell>
          <cell r="C22" t="str">
            <v>さつま芋栽培体験事業</v>
          </cell>
          <cell r="D22" t="str">
            <v>与北地区連合自治会</v>
          </cell>
          <cell r="E22">
            <v>100000</v>
          </cell>
          <cell r="F22" t="str">
            <v>与北</v>
          </cell>
          <cell r="G22" t="str">
            <v>会長</v>
          </cell>
          <cell r="H22" t="str">
            <v>杉原　清志</v>
          </cell>
          <cell r="I22" t="str">
            <v>765-0040</v>
          </cell>
          <cell r="J22" t="str">
            <v>善通寺市与北町2141番地</v>
          </cell>
          <cell r="K22" t="str">
            <v>0877-62-0601</v>
          </cell>
          <cell r="L22" t="str">
            <v>公民館</v>
          </cell>
          <cell r="M22">
            <v>45383</v>
          </cell>
          <cell r="N22">
            <v>45383</v>
          </cell>
          <cell r="O22">
            <v>2179</v>
          </cell>
          <cell r="P22">
            <v>45337</v>
          </cell>
          <cell r="V22">
            <v>45401</v>
          </cell>
          <cell r="W22">
            <v>45401</v>
          </cell>
          <cell r="X22">
            <v>45387</v>
          </cell>
          <cell r="AE22" t="str">
            <v>令和6年4月～10月</v>
          </cell>
          <cell r="AF22" t="str">
            <v>小学校児童や幼稚園児達に勤労と収穫の喜びを体験させ、共に作業した協力者とのふれあいを図る。</v>
          </cell>
          <cell r="AG22" t="str">
            <v>・町内の農地を借用して実施する。
・場所は小学校体育館南側約1反
・事業の参加者
苗植付時と収穫時：幼稚園児全員、小学校全児童、役員・ボランティア合わせて約60人程度
その他の期間：植え付け準備作業、潅水、除草作業等はボランティアの人々が行う。
・収穫物は、幼稚園、小学校及び老人ホーム等に配布し、公民館まつり等にも活用する。</v>
          </cell>
          <cell r="AH22" t="str">
            <v>4月中旬　第1回実行委員会
　　　　　　苗植付に向けて準備作業（土起し、元肥、マルチ掛け）
5月上旬　さつま芋苗植付作業
　　　　　　水やり、潅水、除草作業
9月中旬　さつま芋収穫作業
　　　　　　収穫後の農地の整備作業
11月中旬　総括・反省会と実績報告書の提出</v>
          </cell>
          <cell r="AI22" t="str">
            <v>・共に作業することにより、地域の人達と子どもたちのふれ合いが深まる。
・公民館まつりにおける、焼芋・生芋のバザーも好評で定着してきた。</v>
          </cell>
          <cell r="AJ22">
            <v>100000</v>
          </cell>
          <cell r="AK22">
            <v>110000</v>
          </cell>
          <cell r="AL22" t="str">
            <v>与北地区連合自治会</v>
          </cell>
          <cell r="AR22">
            <v>77000</v>
          </cell>
          <cell r="AS22">
            <v>57700</v>
          </cell>
          <cell r="AT22" t="str">
            <v>芋苗代　＠50×1,000本＝50,000円
マルチ、肥料、除草剤 20,000円
手袋（子供・大人用）　7,000円</v>
          </cell>
          <cell r="BA22">
            <v>71700</v>
          </cell>
          <cell r="BB22">
            <v>0</v>
          </cell>
          <cell r="BC22" t="str">
            <v>幼稚園児、小学生ジュース代　16,700円
ボランティア　お茶・弁当代　55,000円</v>
          </cell>
          <cell r="BP22">
            <v>8300</v>
          </cell>
          <cell r="BQ22">
            <v>8300</v>
          </cell>
          <cell r="BR22" t="str">
            <v>郵送料 切手代8,300円</v>
          </cell>
          <cell r="BV22">
            <v>53000</v>
          </cell>
          <cell r="BW22">
            <v>34000</v>
          </cell>
          <cell r="BX22" t="str">
            <v>農機具等借り上げ料
　トラクター、マルチ張り、キャリー
7,000×5回＝ 35,000円
　草刈り機　
6,000×3回＝18,000円</v>
          </cell>
          <cell r="CH22">
            <v>210000</v>
          </cell>
          <cell r="CI22">
            <v>0</v>
          </cell>
          <cell r="CJ22">
            <v>0</v>
          </cell>
          <cell r="CK22">
            <v>45383</v>
          </cell>
          <cell r="CT22">
            <v>100000</v>
          </cell>
          <cell r="CU22">
            <v>110000</v>
          </cell>
          <cell r="CV22" t="str">
            <v>与北地区連合自治会</v>
          </cell>
          <cell r="DC22">
            <v>77000</v>
          </cell>
          <cell r="DD22">
            <v>57700</v>
          </cell>
          <cell r="DE22" t="str">
            <v>芋苗代　＠50×1,000本＝50,000円
マルチ、肥料、除草剤 20,000円
手袋（子供・大人用）　7,000円</v>
          </cell>
          <cell r="DL22">
            <v>71700</v>
          </cell>
          <cell r="DM22">
            <v>0</v>
          </cell>
          <cell r="DN22" t="str">
            <v>幼稚園児、小学生ジュース代　16,700円
ボランティア　お茶・弁当代　55,000円</v>
          </cell>
          <cell r="EA22">
            <v>8300</v>
          </cell>
          <cell r="EB22">
            <v>8300</v>
          </cell>
          <cell r="EC22" t="str">
            <v>郵送料 切手代＠83×100枚＝8,300円</v>
          </cell>
          <cell r="EG22">
            <v>53000</v>
          </cell>
          <cell r="EH22">
            <v>34000</v>
          </cell>
          <cell r="EI22" t="str">
            <v>農機具等借り上げ料
　トラクター、マルチ張り、キャリー
7,000×5回＝ 35,000円
　草刈り機　
6,000×3回＝18,000円</v>
          </cell>
          <cell r="ES22">
            <v>210000</v>
          </cell>
          <cell r="ET22">
            <v>100000</v>
          </cell>
          <cell r="EU22">
            <v>0</v>
          </cell>
          <cell r="EV22">
            <v>0</v>
          </cell>
          <cell r="FA22">
            <v>34081</v>
          </cell>
          <cell r="FB22">
            <v>504</v>
          </cell>
          <cell r="FC22" t="str">
            <v>無</v>
          </cell>
          <cell r="FF22" t="str">
            <v>・自治会長会及び研修会、公聴会、座談会を開催
・共同募金、善通寺まつりに協力
・各種団体の行事に協力
・与北公民館まつりの企画と運営
・運動会（小学校、幼稚園）に協力
・地域提案型事業の企画と取りまとめ、運営
・与北地区自主防災会、諸行事の企画、運営</v>
          </cell>
          <cell r="FI22" t="str">
            <v>杉原　清志</v>
          </cell>
          <cell r="FJ22" t="str">
            <v>男</v>
          </cell>
          <cell r="FK22">
            <v>70</v>
          </cell>
          <cell r="FL22" t="str">
            <v>実行委員長</v>
          </cell>
          <cell r="FM22" t="str">
            <v>岡崎　勉</v>
          </cell>
          <cell r="FN22" t="str">
            <v>男</v>
          </cell>
          <cell r="FO22">
            <v>60</v>
          </cell>
          <cell r="FP22" t="str">
            <v>実行副委員長</v>
          </cell>
          <cell r="FQ22" t="str">
            <v>臼井　美津雄</v>
          </cell>
          <cell r="FR22" t="str">
            <v>男</v>
          </cell>
          <cell r="FS22">
            <v>70</v>
          </cell>
          <cell r="FT22" t="str">
            <v>実行副委員長</v>
          </cell>
          <cell r="FU22" t="str">
            <v>黒川　洋</v>
          </cell>
          <cell r="FV22" t="str">
            <v>男</v>
          </cell>
          <cell r="FW22">
            <v>70</v>
          </cell>
          <cell r="FX22" t="str">
            <v>作業班長</v>
          </cell>
          <cell r="FY22" t="str">
            <v>谷口　義弘</v>
          </cell>
          <cell r="FZ22" t="str">
            <v>男</v>
          </cell>
          <cell r="GA22">
            <v>60</v>
          </cell>
          <cell r="GB22" t="str">
            <v>作業副班長</v>
          </cell>
          <cell r="GC22" t="str">
            <v>山根　叡</v>
          </cell>
          <cell r="GD22" t="str">
            <v>男</v>
          </cell>
          <cell r="GE22">
            <v>70</v>
          </cell>
          <cell r="GF22" t="str">
            <v>作業副班長</v>
          </cell>
          <cell r="GG22" t="str">
            <v>山根　昭子</v>
          </cell>
          <cell r="GH22" t="str">
            <v>女</v>
          </cell>
          <cell r="GI22">
            <v>70</v>
          </cell>
          <cell r="GJ22" t="str">
            <v>女性部長</v>
          </cell>
          <cell r="GK22" t="str">
            <v>堀家　伸介</v>
          </cell>
          <cell r="GL22" t="str">
            <v>男</v>
          </cell>
          <cell r="GM22">
            <v>60</v>
          </cell>
          <cell r="GN22" t="str">
            <v>作業副班長</v>
          </cell>
          <cell r="GO22" t="str">
            <v>松本　誠二</v>
          </cell>
        </row>
        <row r="23">
          <cell r="B23">
            <v>22</v>
          </cell>
          <cell r="C23" t="str">
            <v>ふるさとハイキング</v>
          </cell>
          <cell r="D23" t="str">
            <v>与北地区体育振興会</v>
          </cell>
          <cell r="E23">
            <v>42000</v>
          </cell>
          <cell r="F23" t="str">
            <v>与北</v>
          </cell>
          <cell r="G23" t="str">
            <v>会長</v>
          </cell>
          <cell r="H23" t="str">
            <v>三宅　秀樹</v>
          </cell>
          <cell r="I23" t="str">
            <v>765-0040</v>
          </cell>
          <cell r="J23" t="str">
            <v>善通寺市与北町1245番地2</v>
          </cell>
          <cell r="K23" t="str">
            <v>0877-62-0601</v>
          </cell>
          <cell r="L23" t="str">
            <v>公民館</v>
          </cell>
          <cell r="M23">
            <v>45383</v>
          </cell>
          <cell r="N23">
            <v>45383</v>
          </cell>
          <cell r="O23">
            <v>2179</v>
          </cell>
          <cell r="P23">
            <v>45344</v>
          </cell>
          <cell r="V23">
            <v>45401</v>
          </cell>
          <cell r="W23">
            <v>45401</v>
          </cell>
          <cell r="X23">
            <v>45387</v>
          </cell>
          <cell r="Z23" t="str">
            <v>山根議員（事務：080-4036-4343）</v>
          </cell>
          <cell r="AE23" t="str">
            <v>令6年10月～12月</v>
          </cell>
          <cell r="AF23" t="str">
            <v>与北住民の健康増進と親睦を図る。</v>
          </cell>
          <cell r="AG23" t="str">
            <v>・地域内の史跡や施設を巡るコースを選定し、ハイキングを行う。
・自治会、婦人会等の地域団体や幼・小PTAを通じて参加者を募集する。（100名程度を予定）
・ハイキング終了後、参加賞として打込みうどんの接待を行い、参加者相互の親睦を図る。</v>
          </cell>
          <cell r="AH23" t="str">
            <v>10月上旬
・第1回実行委員会（コース・日程決定）
・募集チラシの作成
・自治会等の団体及び幼・小学校を通じＰＴＡに対して参加者の募集協力の依頼
・ヘルシーコース表彰者の参加回数の確認
11月中旬～下旬　
・ふれあいハイキング実施
・ヘルシーコースの表彰
・ハイキング終了後、打込みうどんの接待
12月上旬　総括・反省会
12月中旬　実績報告書提出</v>
          </cell>
          <cell r="AI23" t="str">
            <v>参加者相互の親睦を図れる。また家族と参加することで、家族の絆が深められる。</v>
          </cell>
          <cell r="AJ23">
            <v>42000</v>
          </cell>
          <cell r="AK23">
            <v>30000</v>
          </cell>
          <cell r="AL23" t="str">
            <v>与北地区体育振興会</v>
          </cell>
          <cell r="AO23">
            <v>26000</v>
          </cell>
          <cell r="AP23">
            <v>21000</v>
          </cell>
          <cell r="AQ23" t="str">
            <v>参加記念品代
（一般）タオル20,000円
（子ども）文具・菓子6,000円</v>
          </cell>
          <cell r="AR23">
            <v>5000</v>
          </cell>
          <cell r="AS23">
            <v>5000</v>
          </cell>
          <cell r="AT23" t="str">
            <v>封筒1,000円　用紙2,000円
ポリ丼、カップ、箸等2,000円</v>
          </cell>
          <cell r="AU23">
            <v>30000</v>
          </cell>
          <cell r="AV23">
            <v>5000</v>
          </cell>
          <cell r="AW23" t="str">
            <v>打込みうどん用材料</v>
          </cell>
          <cell r="AX23">
            <v>3000</v>
          </cell>
          <cell r="AY23">
            <v>3000</v>
          </cell>
          <cell r="AZ23" t="str">
            <v>プロパンガス代</v>
          </cell>
          <cell r="BD23">
            <v>4000</v>
          </cell>
          <cell r="BE23">
            <v>4000</v>
          </cell>
          <cell r="BF23" t="str">
            <v>チラシ作成代等</v>
          </cell>
          <cell r="BP23">
            <v>4000</v>
          </cell>
          <cell r="BQ23">
            <v>4000</v>
          </cell>
          <cell r="BR23" t="str">
            <v>保険料代2,400円
郵送料、切手代等　1,600円</v>
          </cell>
          <cell r="CH23">
            <v>72000</v>
          </cell>
          <cell r="CI23">
            <v>0</v>
          </cell>
          <cell r="CJ23">
            <v>0</v>
          </cell>
          <cell r="CK23">
            <v>45383</v>
          </cell>
          <cell r="CT23">
            <v>42000</v>
          </cell>
          <cell r="CU23">
            <v>30000</v>
          </cell>
          <cell r="CV23" t="str">
            <v>与北地区体育振興会</v>
          </cell>
          <cell r="CZ23">
            <v>26000</v>
          </cell>
          <cell r="DA23">
            <v>21000</v>
          </cell>
          <cell r="DB23" t="str">
            <v>参加記念品代
（一般）タオル20,000円
（子ども）文具・菓子6,000円</v>
          </cell>
          <cell r="DC23">
            <v>5000</v>
          </cell>
          <cell r="DD23">
            <v>5000</v>
          </cell>
          <cell r="DE23" t="str">
            <v>封筒1,000円　用紙2,000円
ポリ丼、カップ、箸等2,000円</v>
          </cell>
          <cell r="DF23">
            <v>30000</v>
          </cell>
          <cell r="DG23">
            <v>5000</v>
          </cell>
          <cell r="DH23" t="str">
            <v>打込みうどん用材料</v>
          </cell>
          <cell r="DI23">
            <v>3000</v>
          </cell>
          <cell r="DJ23">
            <v>3000</v>
          </cell>
          <cell r="DK23" t="str">
            <v>プロパンガス代</v>
          </cell>
          <cell r="DO23">
            <v>4000</v>
          </cell>
          <cell r="DP23">
            <v>4000</v>
          </cell>
          <cell r="DQ23" t="str">
            <v>チラシ作成代等</v>
          </cell>
          <cell r="EA23">
            <v>4000</v>
          </cell>
          <cell r="EB23">
            <v>4000</v>
          </cell>
          <cell r="EC23" t="str">
            <v>保険料代2,400円
郵送料、切手代等　1,600円</v>
          </cell>
          <cell r="ES23">
            <v>72000</v>
          </cell>
          <cell r="ET23">
            <v>42000</v>
          </cell>
          <cell r="EU23">
            <v>0</v>
          </cell>
          <cell r="EV23">
            <v>0</v>
          </cell>
          <cell r="FA23">
            <v>34179</v>
          </cell>
          <cell r="FB23">
            <v>586</v>
          </cell>
          <cell r="FC23" t="str">
            <v>有</v>
          </cell>
          <cell r="FD23" t="str">
            <v>年額</v>
          </cell>
          <cell r="FE23">
            <v>250</v>
          </cell>
          <cell r="FF23" t="str">
            <v>○町民に対する正しい体育の指導・奨励
○町民体育振興のための協議会・講習会の実施
○地区住民の健康増進と親睦を図るため、ふるさとハイキングの実施
○地区住民の健康増進を図るためのヘルシーコースの管理と利用促進</v>
          </cell>
          <cell r="FI23" t="str">
            <v>三宅　秀樹</v>
          </cell>
          <cell r="FJ23" t="str">
            <v>男</v>
          </cell>
          <cell r="FK23">
            <v>40</v>
          </cell>
          <cell r="FL23" t="str">
            <v>実行委員長</v>
          </cell>
          <cell r="FM23" t="str">
            <v>杉原　清志</v>
          </cell>
          <cell r="FN23" t="str">
            <v>男</v>
          </cell>
          <cell r="FO23">
            <v>70</v>
          </cell>
          <cell r="FP23" t="str">
            <v>実行副委員長</v>
          </cell>
          <cell r="FQ23" t="str">
            <v>山根　千佳</v>
          </cell>
          <cell r="FR23" t="str">
            <v>女</v>
          </cell>
          <cell r="FS23">
            <v>40</v>
          </cell>
          <cell r="FT23" t="str">
            <v>事務局</v>
          </cell>
          <cell r="FU23" t="str">
            <v>山根　美代子</v>
          </cell>
          <cell r="FV23" t="str">
            <v>女</v>
          </cell>
          <cell r="FW23">
            <v>70</v>
          </cell>
          <cell r="FX23" t="str">
            <v>会計</v>
          </cell>
          <cell r="FY23" t="str">
            <v>谷内　絵美</v>
          </cell>
          <cell r="FZ23" t="str">
            <v>女</v>
          </cell>
          <cell r="GA23">
            <v>40</v>
          </cell>
          <cell r="GB23" t="str">
            <v>広報</v>
          </cell>
          <cell r="GC23" t="str">
            <v>谷口　義弘</v>
          </cell>
          <cell r="GD23" t="str">
            <v>男</v>
          </cell>
          <cell r="GE23">
            <v>70</v>
          </cell>
          <cell r="GF23" t="str">
            <v>交通安全係</v>
          </cell>
          <cell r="GG23" t="str">
            <v>小松　誠</v>
          </cell>
          <cell r="GH23" t="str">
            <v>男</v>
          </cell>
          <cell r="GI23">
            <v>70</v>
          </cell>
          <cell r="GJ23" t="str">
            <v>交通安全係</v>
          </cell>
          <cell r="GK23" t="str">
            <v>山根　昭子</v>
          </cell>
          <cell r="GL23" t="str">
            <v>女</v>
          </cell>
          <cell r="GM23">
            <v>70</v>
          </cell>
          <cell r="GN23" t="str">
            <v>接待係</v>
          </cell>
        </row>
        <row r="24">
          <cell r="B24">
            <v>23</v>
          </cell>
          <cell r="C24" t="str">
            <v>筆岡地区自主防災会活動事業</v>
          </cell>
          <cell r="D24" t="str">
            <v>筆岡地区自主防災会</v>
          </cell>
          <cell r="E24">
            <v>189000</v>
          </cell>
          <cell r="F24" t="str">
            <v>筆岡</v>
          </cell>
          <cell r="G24" t="str">
            <v>会長</v>
          </cell>
          <cell r="H24" t="str">
            <v>樋口　伸一</v>
          </cell>
          <cell r="I24" t="str">
            <v>765-0071</v>
          </cell>
          <cell r="J24" t="str">
            <v>善通寺市弘田町288番地</v>
          </cell>
          <cell r="K24" t="str">
            <v>0877-62-0603</v>
          </cell>
          <cell r="L24" t="str">
            <v>公民館</v>
          </cell>
          <cell r="M24">
            <v>45383</v>
          </cell>
          <cell r="N24">
            <v>45383</v>
          </cell>
          <cell r="O24">
            <v>2179</v>
          </cell>
          <cell r="P24">
            <v>45332</v>
          </cell>
          <cell r="V24">
            <v>45401</v>
          </cell>
          <cell r="W24">
            <v>45401</v>
          </cell>
          <cell r="X24">
            <v>45387</v>
          </cell>
          <cell r="AE24" t="str">
            <v>令和6年4月～令和7年3月</v>
          </cell>
          <cell r="AF24" t="str">
            <v>住民の隣保共同の精神に基づく自主的な防災活動を行うことにより、地震、その他の災害による被害の防止及び軽減を図る。また地域の防災力向上のため、防災用品の整備や防災訓練を実施する。</v>
          </cell>
          <cell r="AG24" t="str">
            <v>・自主防災訓練により人材育成及び啓発活動を行う。
・防災機材を購入する。
・防災作業服、帽子作成（体制強化）
・地域住民に対し家庭内被害の防止・軽減を図る為、家具転倒防止対策を推進する。
・緊急時の情報伝達、収集手段のトレーニングを行う。</v>
          </cell>
          <cell r="AH24" t="str">
            <v>・筆岡小学校と筆岡地区自主防災会の合同防災訓練を開催する。（令和6年10月19日予定）
・筆岡地区防災計画及び避難所運営計画の更新
・毎月の自主防災会役員会開催</v>
          </cell>
          <cell r="AI24" t="str">
            <v>・地区の人的・物的被害の軽減
・地域住民の防災意識の向上
・防災に関わる人材の充実
・防災機材の充実</v>
          </cell>
          <cell r="AJ24">
            <v>189000</v>
          </cell>
          <cell r="AO24">
            <v>25000</v>
          </cell>
          <cell r="AP24">
            <v>25000</v>
          </cell>
          <cell r="AQ24" t="str">
            <v>防災ポスター等参加賞</v>
          </cell>
          <cell r="AR24">
            <v>119540</v>
          </cell>
          <cell r="AS24">
            <v>119540</v>
          </cell>
          <cell r="AT24" t="str">
            <v>訓練用防災グッズ
作業服・帽子（各10着）
訓練・総会・ハザードマップ用消耗品　等</v>
          </cell>
          <cell r="BD24">
            <v>29000</v>
          </cell>
          <cell r="BE24">
            <v>29000</v>
          </cell>
          <cell r="BF24" t="str">
            <v>自治会用図書（自主防災活動の手引き）
学校用防災関連図書（小学4年生用）</v>
          </cell>
          <cell r="BP24">
            <v>15460</v>
          </cell>
          <cell r="BQ24">
            <v>15460</v>
          </cell>
          <cell r="BR24" t="str">
            <v>切手、はがき、コピー代他</v>
          </cell>
          <cell r="CH24">
            <v>189000</v>
          </cell>
          <cell r="CI24">
            <v>0</v>
          </cell>
          <cell r="CJ24">
            <v>0</v>
          </cell>
          <cell r="CK24">
            <v>45383</v>
          </cell>
          <cell r="CT24">
            <v>189000</v>
          </cell>
          <cell r="CZ24">
            <v>25000</v>
          </cell>
          <cell r="DA24">
            <v>25000</v>
          </cell>
          <cell r="DB24" t="str">
            <v>防犯ポスター等参加賞</v>
          </cell>
          <cell r="DC24">
            <v>119540</v>
          </cell>
          <cell r="DD24">
            <v>119540</v>
          </cell>
          <cell r="DE24" t="str">
            <v>訓練用防災グッズ
作業服・帽子（各10着）
訓練・総会・ハザードマップ用消耗品　等</v>
          </cell>
          <cell r="DO24">
            <v>29000</v>
          </cell>
          <cell r="DP24">
            <v>29000</v>
          </cell>
          <cell r="DQ24" t="str">
            <v>自治会用図書（自主防災活動の手引き）
学校用防災関連図書（小学4年生用）</v>
          </cell>
          <cell r="EA24">
            <v>15460</v>
          </cell>
          <cell r="EB24">
            <v>15460</v>
          </cell>
          <cell r="EC24" t="str">
            <v>切手、はがき、コピー代他</v>
          </cell>
          <cell r="ES24">
            <v>189000</v>
          </cell>
          <cell r="ET24">
            <v>189000</v>
          </cell>
          <cell r="EU24">
            <v>0</v>
          </cell>
          <cell r="EV24">
            <v>0</v>
          </cell>
          <cell r="FA24">
            <v>41153</v>
          </cell>
          <cell r="FB24">
            <v>1000</v>
          </cell>
          <cell r="FC24" t="str">
            <v>無</v>
          </cell>
          <cell r="FF24" t="str">
            <v>・総会、単位自治会での情報伝達
・単位自治会での防災計画作成
・自主防災訓練</v>
          </cell>
          <cell r="FI24" t="str">
            <v>樋口　伸一</v>
          </cell>
          <cell r="FJ24" t="str">
            <v>男</v>
          </cell>
          <cell r="FK24">
            <v>70</v>
          </cell>
          <cell r="FL24" t="str">
            <v>会長</v>
          </cell>
          <cell r="FM24" t="str">
            <v>高畑　満</v>
          </cell>
          <cell r="FN24" t="str">
            <v>男</v>
          </cell>
          <cell r="FO24">
            <v>80</v>
          </cell>
          <cell r="FP24" t="str">
            <v>副会長</v>
          </cell>
          <cell r="FQ24" t="str">
            <v>金森　卓志</v>
          </cell>
          <cell r="FR24" t="str">
            <v>男</v>
          </cell>
          <cell r="FS24">
            <v>70</v>
          </cell>
          <cell r="FT24" t="str">
            <v>会計</v>
          </cell>
          <cell r="FU24" t="str">
            <v>大平　正芳</v>
          </cell>
          <cell r="FV24" t="str">
            <v>男</v>
          </cell>
          <cell r="FW24">
            <v>60</v>
          </cell>
          <cell r="FX24" t="str">
            <v>総務</v>
          </cell>
          <cell r="FY24" t="str">
            <v>田川　義博</v>
          </cell>
          <cell r="FZ24" t="str">
            <v>男</v>
          </cell>
          <cell r="GA24">
            <v>70</v>
          </cell>
          <cell r="GB24" t="str">
            <v>総務</v>
          </cell>
          <cell r="GC24" t="str">
            <v>細川　慎一</v>
          </cell>
          <cell r="GD24" t="str">
            <v>男</v>
          </cell>
          <cell r="GE24">
            <v>70</v>
          </cell>
          <cell r="GF24" t="str">
            <v>総務</v>
          </cell>
          <cell r="GG24" t="str">
            <v>大西　英和</v>
          </cell>
          <cell r="GH24" t="str">
            <v>男</v>
          </cell>
          <cell r="GI24">
            <v>70</v>
          </cell>
          <cell r="GJ24" t="str">
            <v>連合自治会長</v>
          </cell>
          <cell r="GK24" t="str">
            <v>藤原　晃</v>
          </cell>
          <cell r="GL24" t="str">
            <v>男</v>
          </cell>
          <cell r="GM24">
            <v>50</v>
          </cell>
          <cell r="GN24" t="str">
            <v>情報・広報</v>
          </cell>
          <cell r="GO24" t="str">
            <v>大平　一徳</v>
          </cell>
        </row>
        <row r="25">
          <cell r="B25">
            <v>24</v>
          </cell>
          <cell r="C25" t="str">
            <v>筆岡地区子育て支援事業</v>
          </cell>
          <cell r="D25" t="str">
            <v>筆岡地区健康推進員会</v>
          </cell>
          <cell r="E25">
            <v>100000</v>
          </cell>
          <cell r="F25" t="str">
            <v>筆岡</v>
          </cell>
          <cell r="G25" t="str">
            <v>会長</v>
          </cell>
          <cell r="H25" t="str">
            <v>宮川　澄子</v>
          </cell>
          <cell r="I25" t="str">
            <v>765-0071</v>
          </cell>
          <cell r="J25" t="str">
            <v>善通寺市弘田町288番地</v>
          </cell>
          <cell r="K25" t="str">
            <v>0877-62-0603
090-1579-0874</v>
          </cell>
          <cell r="L25" t="str">
            <v>公民館</v>
          </cell>
          <cell r="M25">
            <v>45383</v>
          </cell>
          <cell r="N25">
            <v>45383</v>
          </cell>
          <cell r="O25">
            <v>2179</v>
          </cell>
          <cell r="P25">
            <v>45331</v>
          </cell>
          <cell r="V25">
            <v>45401</v>
          </cell>
          <cell r="W25">
            <v>45401</v>
          </cell>
          <cell r="X25">
            <v>45387</v>
          </cell>
          <cell r="AE25" t="str">
            <v>令和6年4月1日～令和7年3月31日</v>
          </cell>
          <cell r="AF25" t="str">
            <v>子育てを取り巻く状況は、地域におけるつながりの希薄化や核家族化の進行などにより、子育ての負担や孤立が増加している。少子化、児童虐待、いじめな、貧困など多くの課題が顕在化している中、子育て家庭に協力し、身近な大人として「子どもたちの居場所づくり」になることが目的である。</v>
          </cell>
          <cell r="AG25" t="str">
            <v>・新生児宅を訪問し、赤ちゃんバッグを届ける。
・乳幼児とその保護者を対象に「ひよこクラブ」を開き子ども達の遊び場を提供し見守る。
・幼稚園や地域に「ウォーキング」を呼びかけ、自然の中で交流する楽しさを体験してもらう。
・乳幼児とその保護者を対象に、幼稚園で「親子フェアー」を開催し、寸劇や工作、読み聞かせ、工作などを楽しんでもらう。</v>
          </cell>
          <cell r="AH25" t="str">
            <v>・「赤ちゃんバッグ」
　　おしりふき、バッグをプレゼントする。
・「ひよこクラブ」
　　年6回、ボランティア公園を主会場に実施。
　　おやつタイムも設ける。
・「ウォーキング」
　　年2回、回覧で周知する。
・「親子フェアー」
7月に、地区民児協、食生活改善協議会の協力を得て実施する。</v>
          </cell>
          <cell r="AI25" t="str">
            <v>・子どもたちを優しく見守る「身近なおとな」となる。
・保護者の気持ちを受け止める「子育て応援団」として、頼れる存在になる。
・「子育てを支援する」団体として地域に認めてもらう。</v>
          </cell>
          <cell r="AJ25">
            <v>100000</v>
          </cell>
          <cell r="AK25">
            <v>60000</v>
          </cell>
          <cell r="AL25" t="str">
            <v>筆岡地区健康推進員会</v>
          </cell>
          <cell r="AO25">
            <v>28000</v>
          </cell>
          <cell r="AP25">
            <v>0</v>
          </cell>
          <cell r="AQ25" t="str">
            <v>ひよこクラブ講師謝礼　3,000円×3
ひよこクラブ助手謝礼　1,000円×9
親子フェアー講師謝礼　1,000円×10</v>
          </cell>
          <cell r="AR25">
            <v>122000</v>
          </cell>
          <cell r="AS25">
            <v>100000</v>
          </cell>
          <cell r="AT25" t="str">
            <v>赤ちゃんおしりふき　　　500円× 30
ひよこクラブ食材費　　　400円×150
親子フェアー工作材料費　300円× 50
親子フェアー食材費　　　400円× 80</v>
          </cell>
          <cell r="BD25">
            <v>10000</v>
          </cell>
          <cell r="BE25">
            <v>0</v>
          </cell>
          <cell r="BF25" t="str">
            <v>ひよこクラブチラシ作成　50円×80
活動写真代　　　　　　　50円×120</v>
          </cell>
          <cell r="CH25">
            <v>160000</v>
          </cell>
          <cell r="CI25">
            <v>0</v>
          </cell>
          <cell r="CJ25">
            <v>0</v>
          </cell>
          <cell r="CK25">
            <v>45383</v>
          </cell>
          <cell r="CT25">
            <v>100000</v>
          </cell>
          <cell r="CU25">
            <v>60000</v>
          </cell>
          <cell r="CV25" t="str">
            <v>筆岡地区健康推進員会</v>
          </cell>
          <cell r="CZ25">
            <v>28000</v>
          </cell>
          <cell r="DA25">
            <v>0</v>
          </cell>
          <cell r="DB25" t="str">
            <v>ひよこクラブ講師謝礼　3,000円×3
ひよこクラブ助手謝礼　1,000円×9
親子フェアー講師謝礼　1,000円×10</v>
          </cell>
          <cell r="DC25">
            <v>122000</v>
          </cell>
          <cell r="DD25">
            <v>100000</v>
          </cell>
          <cell r="DE25" t="str">
            <v>赤ちゃんおしりふき　　　500円× 30
ひよこクラブ食材費　　　400円×150
親子フェアー工作材料費　300円× 50
親子フェアー食材費　　　400円× 80</v>
          </cell>
          <cell r="DO25">
            <v>10000</v>
          </cell>
          <cell r="DP25">
            <v>0</v>
          </cell>
          <cell r="DQ25" t="str">
            <v>ひよこクラブチラシ作成　50円×80
活動写真代　　　　　　　50円×120</v>
          </cell>
          <cell r="ES25">
            <v>160000</v>
          </cell>
          <cell r="ET25">
            <v>100000</v>
          </cell>
          <cell r="EU25">
            <v>0</v>
          </cell>
          <cell r="EV25">
            <v>0</v>
          </cell>
          <cell r="FA25">
            <v>36251</v>
          </cell>
          <cell r="FB25">
            <v>55</v>
          </cell>
          <cell r="FC25" t="str">
            <v>無</v>
          </cell>
          <cell r="FF25" t="str">
            <v>主となる「子育て支援活動」として、以下の活動を実施。
１　一年を通して「赤ちゃん誕生おめでとう訪問」を実施し、赤ちゃんバッグとお尻ふきを届ける。
２　年６回、乳幼児・保護者を対象にボランティア公園や公民館２階和室を主会場に「筆岡ひよこクラブ」を開催。子どもたちの交流・遊びの場を提供し見守る。
３　７月には、「親子フェアー」を幼稚園や地域の諸団体と提供し、見守る。
４　「ウォーキング」を幼稚園や地域住民に呼びかけ、交流の機会とする。
５　善通寺まつりの「筆岡踊り連」の練習に協力する。
６　筆岡地区運動会で「鳴子よさこい踊り」に協力する。</v>
          </cell>
          <cell r="FI25" t="str">
            <v>宮川　澄子</v>
          </cell>
          <cell r="FJ25" t="str">
            <v>女</v>
          </cell>
          <cell r="FK25">
            <v>70</v>
          </cell>
          <cell r="FL25" t="str">
            <v>実行委員長</v>
          </cell>
          <cell r="FM25" t="str">
            <v>中川　英子</v>
          </cell>
          <cell r="FN25" t="str">
            <v>女</v>
          </cell>
          <cell r="FO25">
            <v>70</v>
          </cell>
          <cell r="FP25" t="str">
            <v>実行副委員長</v>
          </cell>
          <cell r="FQ25" t="str">
            <v>白井　敏子</v>
          </cell>
          <cell r="FR25" t="str">
            <v>女</v>
          </cell>
          <cell r="FS25">
            <v>70</v>
          </cell>
          <cell r="FT25" t="str">
            <v>実行副委員長</v>
          </cell>
          <cell r="FU25" t="str">
            <v>北野　益子</v>
          </cell>
          <cell r="FV25" t="str">
            <v>女</v>
          </cell>
          <cell r="FW25">
            <v>70</v>
          </cell>
          <cell r="FX25" t="str">
            <v>会計</v>
          </cell>
          <cell r="FY25" t="str">
            <v>髙嶋　和代</v>
          </cell>
          <cell r="FZ25" t="str">
            <v>女</v>
          </cell>
          <cell r="GA25">
            <v>70</v>
          </cell>
          <cell r="GB25" t="str">
            <v>会計</v>
          </cell>
          <cell r="GC25" t="str">
            <v>大崎　久美子</v>
          </cell>
          <cell r="GD25" t="str">
            <v>女</v>
          </cell>
          <cell r="GE25">
            <v>70</v>
          </cell>
          <cell r="GF25" t="str">
            <v>会計</v>
          </cell>
          <cell r="GG25" t="str">
            <v>東雲　由美子</v>
          </cell>
          <cell r="GH25" t="str">
            <v>女</v>
          </cell>
          <cell r="GI25">
            <v>60</v>
          </cell>
          <cell r="GJ25" t="str">
            <v>委員</v>
          </cell>
          <cell r="GK25" t="str">
            <v>田川　由美</v>
          </cell>
          <cell r="GL25" t="str">
            <v>女</v>
          </cell>
          <cell r="GM25">
            <v>60</v>
          </cell>
          <cell r="GN25" t="str">
            <v>委員</v>
          </cell>
          <cell r="GO25" t="str">
            <v>松本　富子</v>
          </cell>
        </row>
        <row r="26">
          <cell r="B26">
            <v>25</v>
          </cell>
          <cell r="C26" t="str">
            <v>筆岡地区「福祉ふでおか」広報誌発行事業</v>
          </cell>
          <cell r="D26" t="str">
            <v>筆岡地区社会福祉協議会</v>
          </cell>
          <cell r="E26">
            <v>100000</v>
          </cell>
          <cell r="F26" t="str">
            <v>筆岡</v>
          </cell>
          <cell r="G26" t="str">
            <v>会長</v>
          </cell>
          <cell r="H26" t="str">
            <v>田川　義博</v>
          </cell>
          <cell r="I26" t="str">
            <v>765-0071</v>
          </cell>
          <cell r="J26" t="str">
            <v>善通寺市弘田町288番地</v>
          </cell>
          <cell r="K26" t="str">
            <v>0877-62-0603
090-8973-2021</v>
          </cell>
          <cell r="L26" t="str">
            <v>公民館</v>
          </cell>
          <cell r="M26">
            <v>45383</v>
          </cell>
          <cell r="N26">
            <v>45383</v>
          </cell>
          <cell r="O26">
            <v>2179</v>
          </cell>
          <cell r="P26">
            <v>45323</v>
          </cell>
          <cell r="V26">
            <v>45401</v>
          </cell>
          <cell r="W26">
            <v>45401</v>
          </cell>
          <cell r="X26">
            <v>45387</v>
          </cell>
          <cell r="AE26" t="str">
            <v>令和6年4月～令和7年3月</v>
          </cell>
          <cell r="AF26" t="str">
            <v>筆岡地区の福祉活動実施内容だけでなく、地区内で行われている各事業、また各団体の活動内容について、広く住民に知ってもらうために、コミュニティ誌を自分たちで企画、編集して発行する。</v>
          </cell>
          <cell r="AG26" t="str">
            <v>コミュニティ誌を企画、編集して発行し、筆岡地区地域民に配布する。</v>
          </cell>
          <cell r="AH26" t="str">
            <v>令和６年５月　　　　執行役員会
　　　　６月　　　　第１回編集委員会
　　　　６月～７月　事業準備、発行
令和７年２月　　　　第２回編集委員会
　　　　２月～３月　事業準備、発行
　　　　３月　　　　総括及び反省会</v>
          </cell>
          <cell r="AI26" t="str">
            <v>活動内容や活動予定を報告することにより、住民が福祉社会への理解を得ることができ、また、住民間の絆を深めることができる。</v>
          </cell>
          <cell r="AJ26">
            <v>100000</v>
          </cell>
          <cell r="BD26">
            <v>100000</v>
          </cell>
          <cell r="BE26">
            <v>100000</v>
          </cell>
          <cell r="BF26" t="str">
            <v>印刷製本費（年２回発行）2,000部</v>
          </cell>
          <cell r="CH26">
            <v>100000</v>
          </cell>
          <cell r="CI26">
            <v>0</v>
          </cell>
          <cell r="CJ26">
            <v>0</v>
          </cell>
          <cell r="CK26">
            <v>45383</v>
          </cell>
          <cell r="CT26">
            <v>100000</v>
          </cell>
          <cell r="DO26">
            <v>100000</v>
          </cell>
          <cell r="DP26">
            <v>100000</v>
          </cell>
          <cell r="DQ26" t="str">
            <v>印刷製本費（年２回発行）2,000部</v>
          </cell>
          <cell r="ES26">
            <v>100000</v>
          </cell>
          <cell r="ET26">
            <v>100000</v>
          </cell>
          <cell r="EU26">
            <v>0</v>
          </cell>
          <cell r="EV26">
            <v>0</v>
          </cell>
          <cell r="FA26">
            <v>33039</v>
          </cell>
          <cell r="FB26">
            <v>1000</v>
          </cell>
          <cell r="FC26" t="str">
            <v>無</v>
          </cell>
          <cell r="FF26" t="str">
            <v>筆岡地区の福祉活動</v>
          </cell>
          <cell r="FI26" t="str">
            <v>田川　義博</v>
          </cell>
          <cell r="FJ26" t="str">
            <v>男</v>
          </cell>
          <cell r="FK26">
            <v>70</v>
          </cell>
          <cell r="FL26" t="str">
            <v>会長</v>
          </cell>
          <cell r="FM26" t="str">
            <v>大西　英和</v>
          </cell>
          <cell r="FN26" t="str">
            <v>男</v>
          </cell>
          <cell r="FO26">
            <v>70</v>
          </cell>
          <cell r="FP26" t="str">
            <v>副会長</v>
          </cell>
          <cell r="FQ26" t="str">
            <v>大平　義則</v>
          </cell>
          <cell r="FR26" t="str">
            <v>男</v>
          </cell>
          <cell r="FS26">
            <v>70</v>
          </cell>
          <cell r="FT26" t="str">
            <v>副会長</v>
          </cell>
          <cell r="FU26" t="str">
            <v>宮川　澄子</v>
          </cell>
          <cell r="FV26" t="str">
            <v>女</v>
          </cell>
          <cell r="FW26">
            <v>70</v>
          </cell>
          <cell r="FX26" t="str">
            <v>副会長</v>
          </cell>
          <cell r="FY26" t="str">
            <v>宮武　誠</v>
          </cell>
          <cell r="FZ26" t="str">
            <v>男</v>
          </cell>
          <cell r="GA26">
            <v>70</v>
          </cell>
          <cell r="GB26" t="str">
            <v>副会長</v>
          </cell>
          <cell r="GC26" t="str">
            <v>岩本　奈津子</v>
          </cell>
          <cell r="GD26" t="str">
            <v>女</v>
          </cell>
          <cell r="GE26">
            <v>60</v>
          </cell>
          <cell r="GF26" t="str">
            <v>事務局長</v>
          </cell>
          <cell r="GG26" t="str">
            <v>高嶋　多津男</v>
          </cell>
          <cell r="GH26" t="str">
            <v>男</v>
          </cell>
          <cell r="GI26">
            <v>70</v>
          </cell>
          <cell r="GJ26" t="str">
            <v>会計</v>
          </cell>
          <cell r="GK26" t="str">
            <v>堀井　伸一</v>
          </cell>
          <cell r="GL26" t="str">
            <v>男</v>
          </cell>
          <cell r="GM26">
            <v>60</v>
          </cell>
          <cell r="GN26" t="str">
            <v>幹事</v>
          </cell>
          <cell r="GO26" t="str">
            <v>宮川　典子</v>
          </cell>
        </row>
        <row r="27">
          <cell r="B27">
            <v>26</v>
          </cell>
          <cell r="C27" t="str">
            <v>筆岡地区芸能発表会実施事業</v>
          </cell>
          <cell r="D27" t="str">
            <v>筆岡地区コミュニティ協議会</v>
          </cell>
          <cell r="E27">
            <v>70000</v>
          </cell>
          <cell r="F27" t="str">
            <v>筆岡</v>
          </cell>
          <cell r="G27" t="str">
            <v>会長</v>
          </cell>
          <cell r="H27" t="str">
            <v>大平　一行</v>
          </cell>
          <cell r="I27" t="str">
            <v>765-0071</v>
          </cell>
          <cell r="J27" t="str">
            <v>善通寺市弘田町288番地</v>
          </cell>
          <cell r="K27" t="str">
            <v>0877-62-0603
090-4504-5993</v>
          </cell>
          <cell r="L27" t="str">
            <v>公民館</v>
          </cell>
          <cell r="M27">
            <v>45383</v>
          </cell>
          <cell r="N27">
            <v>45383</v>
          </cell>
          <cell r="O27">
            <v>2179</v>
          </cell>
          <cell r="P27">
            <v>45331</v>
          </cell>
          <cell r="V27">
            <v>45401</v>
          </cell>
          <cell r="W27">
            <v>45401</v>
          </cell>
          <cell r="X27">
            <v>45387</v>
          </cell>
          <cell r="AE27" t="str">
            <v>令和６年４月～令和７年３月</v>
          </cell>
          <cell r="AF27" t="str">
            <v>公民館活動では、年齢、性別問わず各団体、個人が生涯学習の場として様々なジャンルの芸能に挑戦し、汗を流し練習している。多くの地域住民が参加することにより、住民相互の交流と親睦を深め明るい地域づくりをすることが目的である。</v>
          </cell>
          <cell r="AG27" t="str">
            <v>活動内容は、詩吟、大正琴、カラオケ、シバオケ等のグループが練習に励み（場所：筆岡公民館　対象者：110名）、12月の公民館まつりに成果を発表している。過去には小学校の音響設備を借用して芸能発表をしていたが、不快な雑音が入り対応に苦慮していた。そのため平成27年からは音響設備はレンタルで対応しており、入場者に大変好評であったため、今年度もレンタルを希望する。</v>
          </cell>
          <cell r="AH27" t="str">
            <v>10月　公民館まつり打合せ会
12月　設営
12月　芸能発表会、総括反省会
3月　実績報告書提出</v>
          </cell>
          <cell r="AI27" t="str">
            <v>芸能発表会は、小学生から高齢者まで幅広い年齢層の出演者であるため、異世代間の地域住民のふれあい交流の場となる。開催に携わる関係者の相互理解と融和が深まる。</v>
          </cell>
          <cell r="AJ27">
            <v>70000</v>
          </cell>
          <cell r="BV27">
            <v>70000</v>
          </cell>
          <cell r="BW27">
            <v>70000</v>
          </cell>
          <cell r="BX27" t="str">
            <v>音響機器レンタル代</v>
          </cell>
          <cell r="CH27">
            <v>70000</v>
          </cell>
          <cell r="CI27">
            <v>0</v>
          </cell>
          <cell r="CJ27">
            <v>0</v>
          </cell>
          <cell r="CK27">
            <v>45383</v>
          </cell>
          <cell r="CT27">
            <v>70000</v>
          </cell>
          <cell r="EG27">
            <v>70000</v>
          </cell>
          <cell r="EH27">
            <v>70000</v>
          </cell>
          <cell r="EI27" t="str">
            <v>音響機器レンタル代</v>
          </cell>
          <cell r="ES27">
            <v>70000</v>
          </cell>
          <cell r="ET27">
            <v>70000</v>
          </cell>
          <cell r="EU27">
            <v>0</v>
          </cell>
          <cell r="EV27">
            <v>0</v>
          </cell>
          <cell r="FA27">
            <v>32964</v>
          </cell>
          <cell r="FB27">
            <v>850</v>
          </cell>
          <cell r="FC27" t="str">
            <v>有</v>
          </cell>
          <cell r="FD27" t="str">
            <v>年額</v>
          </cell>
          <cell r="FE27">
            <v>300</v>
          </cell>
          <cell r="FF27" t="str">
            <v>・善通寺まつりへの参加
・公民館まつり開催
・高梁市成羽町（姉妹都市）とのコミュニティ交流推進事業</v>
          </cell>
          <cell r="FI27" t="str">
            <v>大平　一行</v>
          </cell>
          <cell r="FJ27" t="str">
            <v>男</v>
          </cell>
          <cell r="FK27">
            <v>60</v>
          </cell>
          <cell r="FL27" t="str">
            <v>会長</v>
          </cell>
          <cell r="FM27" t="str">
            <v>大平　英和</v>
          </cell>
          <cell r="FN27" t="str">
            <v>男</v>
          </cell>
          <cell r="FO27">
            <v>70</v>
          </cell>
          <cell r="FP27" t="str">
            <v>副会長</v>
          </cell>
          <cell r="FQ27" t="str">
            <v>宮武　誠</v>
          </cell>
          <cell r="FR27" t="str">
            <v>男</v>
          </cell>
          <cell r="FS27">
            <v>70</v>
          </cell>
          <cell r="FT27" t="str">
            <v>副会長</v>
          </cell>
          <cell r="FU27" t="str">
            <v>宮川　崇</v>
          </cell>
          <cell r="FV27" t="str">
            <v>男</v>
          </cell>
          <cell r="FW27">
            <v>70</v>
          </cell>
          <cell r="FX27" t="str">
            <v>副会長</v>
          </cell>
          <cell r="FY27" t="str">
            <v>大平　正芳</v>
          </cell>
          <cell r="FZ27" t="str">
            <v>男</v>
          </cell>
          <cell r="GA27">
            <v>70</v>
          </cell>
          <cell r="GB27" t="str">
            <v>副会長</v>
          </cell>
          <cell r="GC27" t="str">
            <v>田川　義博</v>
          </cell>
          <cell r="GD27" t="str">
            <v>男</v>
          </cell>
          <cell r="GE27">
            <v>70</v>
          </cell>
          <cell r="GF27" t="str">
            <v>副会長</v>
          </cell>
          <cell r="GG27" t="str">
            <v>大平　義則</v>
          </cell>
          <cell r="GH27" t="str">
            <v>男</v>
          </cell>
          <cell r="GI27">
            <v>70</v>
          </cell>
          <cell r="GJ27" t="str">
            <v>副会長</v>
          </cell>
          <cell r="GK27" t="str">
            <v>宮川　澄子</v>
          </cell>
          <cell r="GL27" t="str">
            <v>女</v>
          </cell>
          <cell r="GM27">
            <v>70</v>
          </cell>
          <cell r="GN27" t="str">
            <v>事務局長</v>
          </cell>
          <cell r="GO27" t="str">
            <v>藤原　晃</v>
          </cell>
        </row>
        <row r="28">
          <cell r="B28">
            <v>27</v>
          </cell>
          <cell r="C28" t="str">
            <v>姉妹都市とのコミュニティ交流推進事業</v>
          </cell>
          <cell r="D28" t="str">
            <v>筆岡地区コミュニティ協議会</v>
          </cell>
          <cell r="E28">
            <v>125000</v>
          </cell>
          <cell r="F28" t="str">
            <v>筆岡</v>
          </cell>
          <cell r="G28" t="str">
            <v>会長</v>
          </cell>
          <cell r="H28" t="str">
            <v>大平　一行</v>
          </cell>
          <cell r="I28" t="str">
            <v>765-0071</v>
          </cell>
          <cell r="J28" t="str">
            <v>善通寺市弘田町288番地</v>
          </cell>
          <cell r="K28" t="str">
            <v>0877-62-0603
090-4504-5993</v>
          </cell>
          <cell r="L28" t="str">
            <v>公民館</v>
          </cell>
          <cell r="M28">
            <v>45383</v>
          </cell>
          <cell r="N28">
            <v>45383</v>
          </cell>
          <cell r="O28">
            <v>2179</v>
          </cell>
          <cell r="P28">
            <v>45331</v>
          </cell>
          <cell r="V28">
            <v>45401</v>
          </cell>
          <cell r="W28">
            <v>45401</v>
          </cell>
          <cell r="X28">
            <v>45387</v>
          </cell>
          <cell r="AE28" t="str">
            <v>令和6年4月～令和7年3月</v>
          </cell>
          <cell r="AF28" t="str">
            <v>瀬戸大橋開通を機に、平成2年に成美コミュニティ推進協議会（高梁市成羽町）と姉妹縁組を締結した。以後、親善訪問等を実施し、交流を深めている。
　地区住民の生活文化の向上や、豊かで潤いのある社会づくりを推進し、地域連帯感を育て健康で明るく楽しい生活を営むこと、またコミュニティ活動の推進を図ることを目的とし、双方地区の伝統、文化の交流促進を図る。</v>
          </cell>
          <cell r="AG28" t="str">
            <v>　成美コミュニティ推進協議会主催の「ふれあいまつり」に参加し、交流を深める。
　筆岡公民館まつりに成美コミュニティ推進協議会を招待し、あとの交流会において意見交換会を実施する。</v>
          </cell>
          <cell r="AH28" t="str">
            <v>6月　筆岡地区コミュニティ協議会役員会
　　　筆岡地区コミュニティ協議会総会
11月　成羽町訪問交流会
12月　成美コミュニティ推進協議会一行を招待
令和6年3月　実績報告書提出</v>
          </cell>
          <cell r="AI28" t="str">
            <v>他地域との交流を通じて、伝統文化の継承、促進を図る。</v>
          </cell>
          <cell r="AJ28">
            <v>125000</v>
          </cell>
          <cell r="AK28">
            <v>255000</v>
          </cell>
          <cell r="AL28" t="str">
            <v>300×850戸（地区住民協力金）</v>
          </cell>
          <cell r="AO28">
            <v>40000</v>
          </cell>
          <cell r="AP28">
            <v>40000</v>
          </cell>
          <cell r="AQ28" t="str">
            <v>記念品40,000</v>
          </cell>
          <cell r="AR28">
            <v>15000</v>
          </cell>
          <cell r="AS28">
            <v>15000</v>
          </cell>
          <cell r="AT28" t="str">
            <v>事務用品費　11,000
生け花4,000</v>
          </cell>
          <cell r="BA28">
            <v>100000</v>
          </cell>
          <cell r="BB28">
            <v>0</v>
          </cell>
          <cell r="BC28" t="str">
            <v>※対象外経費（来賓接待費及び昼食代金）</v>
          </cell>
          <cell r="BD28">
            <v>10000</v>
          </cell>
          <cell r="BE28">
            <v>10000</v>
          </cell>
          <cell r="BF28" t="str">
            <v>コピー代4,000（＠10×400枚）
写真プリント代6,000（＠50×120枚）</v>
          </cell>
          <cell r="BP28">
            <v>10000</v>
          </cell>
          <cell r="BQ28">
            <v>10000</v>
          </cell>
          <cell r="BR28" t="str">
            <v>郵送料
保険料</v>
          </cell>
          <cell r="BV28">
            <v>180000</v>
          </cell>
          <cell r="BW28">
            <v>50000</v>
          </cell>
          <cell r="BX28" t="str">
            <v>バス借り上げ料等</v>
          </cell>
          <cell r="CE28">
            <v>25000</v>
          </cell>
          <cell r="CF28">
            <v>0</v>
          </cell>
          <cell r="CG28" t="str">
            <v>雑費（※対象外経費）</v>
          </cell>
          <cell r="CH28">
            <v>380000</v>
          </cell>
          <cell r="CI28">
            <v>0</v>
          </cell>
          <cell r="CJ28">
            <v>0</v>
          </cell>
          <cell r="CK28">
            <v>45383</v>
          </cell>
          <cell r="CT28">
            <v>125000</v>
          </cell>
          <cell r="CU28">
            <v>255000</v>
          </cell>
          <cell r="CV28" t="str">
            <v>300×850戸（地区住民協力金）</v>
          </cell>
          <cell r="CZ28">
            <v>40000</v>
          </cell>
          <cell r="DA28">
            <v>40000</v>
          </cell>
          <cell r="DB28" t="str">
            <v>記念品40,000</v>
          </cell>
          <cell r="DC28">
            <v>15000</v>
          </cell>
          <cell r="DD28">
            <v>15000</v>
          </cell>
          <cell r="DE28" t="str">
            <v>事務用品費　11,000
生け花4,000</v>
          </cell>
          <cell r="DL28">
            <v>100000</v>
          </cell>
          <cell r="DM28">
            <v>0</v>
          </cell>
          <cell r="DN28" t="str">
            <v>※対象外経費（来賓接待費及び昼食代金）</v>
          </cell>
          <cell r="DO28">
            <v>10000</v>
          </cell>
          <cell r="DP28">
            <v>10000</v>
          </cell>
          <cell r="DQ28" t="str">
            <v>コピー代4,000（＠10×400枚）
写真プリント代6,000（＠50×120枚）</v>
          </cell>
          <cell r="EA28">
            <v>10000</v>
          </cell>
          <cell r="EB28">
            <v>10000</v>
          </cell>
          <cell r="EC28" t="str">
            <v>郵送料
保険料</v>
          </cell>
          <cell r="EG28">
            <v>180000</v>
          </cell>
          <cell r="EH28">
            <v>50000</v>
          </cell>
          <cell r="EI28" t="str">
            <v>バス借り上げ料等</v>
          </cell>
          <cell r="EP28">
            <v>25000</v>
          </cell>
          <cell r="EQ28">
            <v>0</v>
          </cell>
          <cell r="ER28" t="str">
            <v>雑費（※対象外経費）</v>
          </cell>
          <cell r="ES28">
            <v>380000</v>
          </cell>
          <cell r="ET28">
            <v>125000</v>
          </cell>
          <cell r="EU28">
            <v>0</v>
          </cell>
          <cell r="EV28">
            <v>0</v>
          </cell>
          <cell r="FA28">
            <v>32964</v>
          </cell>
          <cell r="FB28">
            <v>850</v>
          </cell>
          <cell r="FC28" t="str">
            <v>有</v>
          </cell>
          <cell r="FD28" t="str">
            <v>年額</v>
          </cell>
          <cell r="FE28">
            <v>300</v>
          </cell>
          <cell r="FF28" t="str">
            <v>・善通寺まつりへの参加
・公民館まつり開催
・高梁市成羽町（姉妹都市）とのコミュニティ交流推進事業</v>
          </cell>
          <cell r="FI28" t="str">
            <v>大平　一行</v>
          </cell>
          <cell r="FJ28" t="str">
            <v>男</v>
          </cell>
          <cell r="FK28">
            <v>60</v>
          </cell>
          <cell r="FL28" t="str">
            <v>会長</v>
          </cell>
          <cell r="FM28" t="str">
            <v>大平　英和</v>
          </cell>
          <cell r="FN28" t="str">
            <v>男</v>
          </cell>
          <cell r="FO28">
            <v>70</v>
          </cell>
          <cell r="FP28" t="str">
            <v>副会長</v>
          </cell>
          <cell r="FQ28" t="str">
            <v>宮武　誠</v>
          </cell>
          <cell r="FR28" t="str">
            <v>男</v>
          </cell>
          <cell r="FS28">
            <v>70</v>
          </cell>
          <cell r="FT28" t="str">
            <v>副会長</v>
          </cell>
          <cell r="FU28" t="str">
            <v>宮川　崇</v>
          </cell>
          <cell r="FV28" t="str">
            <v>男</v>
          </cell>
          <cell r="FW28">
            <v>70</v>
          </cell>
          <cell r="FX28" t="str">
            <v>副会長</v>
          </cell>
          <cell r="FY28" t="str">
            <v>大平　正芳</v>
          </cell>
          <cell r="FZ28" t="str">
            <v>男</v>
          </cell>
          <cell r="GA28">
            <v>70</v>
          </cell>
          <cell r="GB28" t="str">
            <v>副会長</v>
          </cell>
          <cell r="GC28" t="str">
            <v>田川　義博</v>
          </cell>
          <cell r="GD28" t="str">
            <v>男</v>
          </cell>
          <cell r="GE28">
            <v>70</v>
          </cell>
          <cell r="GF28" t="str">
            <v>副会長</v>
          </cell>
          <cell r="GG28" t="str">
            <v>大平　義則</v>
          </cell>
          <cell r="GH28" t="str">
            <v>男</v>
          </cell>
          <cell r="GI28">
            <v>70</v>
          </cell>
          <cell r="GJ28" t="str">
            <v>副会長</v>
          </cell>
          <cell r="GK28" t="str">
            <v>宮川　澄子</v>
          </cell>
          <cell r="GL28" t="str">
            <v>女</v>
          </cell>
          <cell r="GM28">
            <v>70</v>
          </cell>
          <cell r="GN28" t="str">
            <v>事務局長</v>
          </cell>
          <cell r="GO28" t="str">
            <v>藤原　晃</v>
          </cell>
        </row>
        <row r="29">
          <cell r="B29">
            <v>28</v>
          </cell>
          <cell r="C29" t="str">
            <v>安全安心パトロール実施事業</v>
          </cell>
          <cell r="D29" t="str">
            <v>筆岡地区安全安心パトロール隊</v>
          </cell>
          <cell r="E29">
            <v>296000</v>
          </cell>
          <cell r="F29" t="str">
            <v>筆岡</v>
          </cell>
          <cell r="G29" t="str">
            <v>隊長</v>
          </cell>
          <cell r="H29" t="str">
            <v>瀬川　知之</v>
          </cell>
          <cell r="I29" t="str">
            <v>765-0071</v>
          </cell>
          <cell r="J29" t="str">
            <v>善通寺市弘田町288番地</v>
          </cell>
          <cell r="K29" t="str">
            <v>0877-62-0603</v>
          </cell>
          <cell r="L29" t="str">
            <v>公民館</v>
          </cell>
          <cell r="M29">
            <v>45383</v>
          </cell>
          <cell r="N29">
            <v>45383</v>
          </cell>
          <cell r="O29">
            <v>2179</v>
          </cell>
          <cell r="P29">
            <v>45332</v>
          </cell>
          <cell r="V29">
            <v>45401</v>
          </cell>
          <cell r="W29">
            <v>45401</v>
          </cell>
          <cell r="X29">
            <v>45387</v>
          </cell>
          <cell r="AE29" t="str">
            <v>令和6年4月～令和7年3月</v>
          </cell>
          <cell r="AF29" t="str">
            <v>地域内の安全を守るため、特に児童の登下校の安全を守るため、平成24年度より安全安心パトロール隊を結成し、現在56名の隊員（顧問含む）とともに、4台の青色パトロールカーで活動を続けている。
しかしながら、一部に隊員の少ない（いない）地区があること、また高齢化等による脱退で隊員の減少が喫緊の課題である。</v>
          </cell>
          <cell r="AG29" t="str">
            <v>学校行事に合わせ、年間を通じて活動する。
①青色パトロールカーの運行
②登下校時の立哨活動
③集団下校児童の引率
④防犯パトロールの実施
⑤地区民への啓発活動</v>
          </cell>
          <cell r="AH29" t="str">
            <v>年間を通じて活動する。</v>
          </cell>
          <cell r="AI29" t="str">
            <v>・不審者による事件、事故を未然に防止。
・地域住民が一体となり、「交通事故ゼロ」を目指す意識が深まる。
・災害等による被害を未然に防止。
・学校が取り組んでいる「あいさつ運動」に寄与する。</v>
          </cell>
          <cell r="AJ29">
            <v>296000</v>
          </cell>
          <cell r="AR29">
            <v>90650</v>
          </cell>
          <cell r="AS29">
            <v>90650</v>
          </cell>
          <cell r="AT29" t="str">
            <v>ごみ袋　@600×50
ポンピー用乾電池  @520×50
アイスノン　@700×50</v>
          </cell>
          <cell r="BM29">
            <v>8250</v>
          </cell>
          <cell r="BN29">
            <v>8250</v>
          </cell>
          <cell r="BO29" t="str">
            <v>団体総合保障保険　50名×165円</v>
          </cell>
          <cell r="BP29">
            <v>5100</v>
          </cell>
          <cell r="BQ29">
            <v>5100</v>
          </cell>
          <cell r="BR29" t="str">
            <v>はがき代　60枚×85円</v>
          </cell>
          <cell r="BV29">
            <v>192000</v>
          </cell>
          <cell r="BW29">
            <v>192000</v>
          </cell>
          <cell r="BX29" t="str">
            <v>青パト車両（自家用車）使用料
500円×4台×2回/週×4週×12ヶ月</v>
          </cell>
          <cell r="CH29">
            <v>296000</v>
          </cell>
          <cell r="CI29">
            <v>0</v>
          </cell>
          <cell r="CJ29">
            <v>0</v>
          </cell>
          <cell r="CK29">
            <v>45383</v>
          </cell>
          <cell r="CT29">
            <v>296000</v>
          </cell>
          <cell r="DC29">
            <v>90650</v>
          </cell>
          <cell r="DD29">
            <v>90650</v>
          </cell>
          <cell r="DE29" t="str">
            <v>ごみ袋　@600×50
ポンピー用乾電池  @520×50
アイスノン　@700×50</v>
          </cell>
          <cell r="DX29">
            <v>8250</v>
          </cell>
          <cell r="DY29">
            <v>8250</v>
          </cell>
          <cell r="DZ29" t="str">
            <v>団体総合保障保険　50名×165円</v>
          </cell>
          <cell r="EA29">
            <v>5100</v>
          </cell>
          <cell r="EB29">
            <v>5100</v>
          </cell>
          <cell r="EC29" t="str">
            <v>はがき代　60枚×85円</v>
          </cell>
          <cell r="EG29">
            <v>192000</v>
          </cell>
          <cell r="EH29">
            <v>192000</v>
          </cell>
          <cell r="EI29" t="str">
            <v>青パト車両（自家用車）使用料
500円×4台×2回/週×4週×12ヶ月</v>
          </cell>
          <cell r="ES29">
            <v>296000</v>
          </cell>
          <cell r="ET29">
            <v>296000</v>
          </cell>
          <cell r="EU29">
            <v>0</v>
          </cell>
          <cell r="EV29">
            <v>0</v>
          </cell>
          <cell r="FA29" t="str">
            <v>平成２４年９月</v>
          </cell>
          <cell r="FB29">
            <v>58</v>
          </cell>
          <cell r="FC29" t="str">
            <v>無</v>
          </cell>
          <cell r="FF29" t="str">
            <v>学校行事に合わせ年間を通じて活動する。
①青色パトロールカーの運行
②登下校時の立哨活動
③集団下校児童の引率
④防犯パトロールの実施
⑤地区住民への啓発活動
⑥上記行動中の美化活動</v>
          </cell>
          <cell r="FI29" t="str">
            <v>大平　一徳</v>
          </cell>
          <cell r="FJ29" t="str">
            <v>男</v>
          </cell>
          <cell r="FK29">
            <v>40</v>
          </cell>
          <cell r="FL29" t="str">
            <v>顧問</v>
          </cell>
          <cell r="FM29" t="str">
            <v>萩野　敬一</v>
          </cell>
          <cell r="FN29" t="str">
            <v>男</v>
          </cell>
          <cell r="FO29">
            <v>50</v>
          </cell>
          <cell r="FP29" t="str">
            <v>顧問</v>
          </cell>
          <cell r="FQ29" t="str">
            <v>津野　明美</v>
          </cell>
          <cell r="FR29" t="str">
            <v>女</v>
          </cell>
          <cell r="FS29">
            <v>50</v>
          </cell>
          <cell r="FT29" t="str">
            <v>顧問</v>
          </cell>
          <cell r="FU29" t="str">
            <v>瀬川　知之</v>
          </cell>
          <cell r="FV29" t="str">
            <v>男</v>
          </cell>
          <cell r="FW29">
            <v>80</v>
          </cell>
          <cell r="FX29" t="str">
            <v>隊長</v>
          </cell>
          <cell r="FY29" t="str">
            <v>宮武　誠</v>
          </cell>
          <cell r="FZ29" t="str">
            <v>男</v>
          </cell>
          <cell r="GA29">
            <v>70</v>
          </cell>
          <cell r="GB29" t="str">
            <v>副隊長</v>
          </cell>
          <cell r="GC29" t="str">
            <v>白井　良明</v>
          </cell>
          <cell r="GD29" t="str">
            <v>男</v>
          </cell>
          <cell r="GE29">
            <v>70</v>
          </cell>
          <cell r="GF29" t="str">
            <v>副隊長</v>
          </cell>
          <cell r="GG29" t="str">
            <v>樋口　伸一</v>
          </cell>
          <cell r="GH29" t="str">
            <v>男</v>
          </cell>
          <cell r="GI29">
            <v>70</v>
          </cell>
          <cell r="GJ29" t="str">
            <v>会計</v>
          </cell>
          <cell r="GK29" t="str">
            <v>藤原　晃</v>
          </cell>
          <cell r="GL29" t="str">
            <v>男</v>
          </cell>
          <cell r="GM29">
            <v>50</v>
          </cell>
          <cell r="GN29" t="str">
            <v>事務局長</v>
          </cell>
          <cell r="GO29" t="str">
            <v>金森　卓志</v>
          </cell>
        </row>
        <row r="30">
          <cell r="B30">
            <v>29</v>
          </cell>
          <cell r="C30" t="str">
            <v>親子で学ぶ教育講演会</v>
          </cell>
          <cell r="D30" t="str">
            <v>筆岡地区教育振興会</v>
          </cell>
          <cell r="E30">
            <v>30000</v>
          </cell>
          <cell r="F30" t="str">
            <v>筆岡</v>
          </cell>
          <cell r="G30" t="str">
            <v>会長</v>
          </cell>
          <cell r="H30" t="str">
            <v>大平　正芳</v>
          </cell>
          <cell r="I30" t="str">
            <v>765-0073</v>
          </cell>
          <cell r="J30" t="str">
            <v>善通寺市中村町1575番地2</v>
          </cell>
          <cell r="K30" t="str">
            <v>0877-62-0706
090-4333-5837</v>
          </cell>
          <cell r="L30" t="str">
            <v>公民館</v>
          </cell>
          <cell r="M30">
            <v>45383</v>
          </cell>
          <cell r="N30">
            <v>45383</v>
          </cell>
          <cell r="O30">
            <v>2179</v>
          </cell>
          <cell r="P30">
            <v>45336</v>
          </cell>
          <cell r="V30">
            <v>45401</v>
          </cell>
          <cell r="W30">
            <v>45401</v>
          </cell>
          <cell r="X30">
            <v>45387</v>
          </cell>
          <cell r="Z30" t="str">
            <v>〒765-0073
中村町1233番地（自宅）</v>
          </cell>
          <cell r="AE30" t="str">
            <v>令和6年4月～令和7年3月</v>
          </cell>
          <cell r="AF30" t="str">
            <v>様々な分野の講師をお招きして、親子でともに考える機会として開催する。また、コミュニティの一環として地域と連携した活動の推進を図る。</v>
          </cell>
          <cell r="AG30" t="str">
            <v>事業実施場所　筆岡小学校
事業対象者　 　筆岡小学校全児童及び保護者
参加人数　　　  300名予定
講演会時間　　 1時間
　　　　　　　　  　親子で聴講する。</v>
          </cell>
          <cell r="AH30" t="str">
            <v>令和6年
5月　筆岡地区教育振興会役員会
8月　講演会に向けて協議
10月　講演会講師に関する打ち合わせ
令和7年
2月　教育講演会開催
3月　実績報告書提出</v>
          </cell>
          <cell r="AI30" t="str">
            <v>親子で話し合いが通じ合う会話ができ、あらゆる人間関係において活かせるコミュニケーション能力を養うことができる。</v>
          </cell>
          <cell r="AJ30">
            <v>30000</v>
          </cell>
          <cell r="AO30">
            <v>30000</v>
          </cell>
          <cell r="AP30">
            <v>30000</v>
          </cell>
          <cell r="AQ30" t="str">
            <v>講師謝礼金</v>
          </cell>
          <cell r="CH30">
            <v>30000</v>
          </cell>
          <cell r="CI30">
            <v>0</v>
          </cell>
          <cell r="CJ30">
            <v>0</v>
          </cell>
          <cell r="CK30">
            <v>45383</v>
          </cell>
          <cell r="CL30">
            <v>45701</v>
          </cell>
          <cell r="CM30">
            <v>45719</v>
          </cell>
          <cell r="CN30">
            <v>1133</v>
          </cell>
          <cell r="CO30" t="str">
            <v>令和6年4月～令和7年2月</v>
          </cell>
          <cell r="CP30" t="str">
            <v xml:space="preserve">2月13日 教育講演会開催
・場所 善通寺市立筆岡小学校体育館
・参加者 3～6年生、保護者
・内容　落語家 桂こけ枝氏を招いての講演会
</v>
          </cell>
          <cell r="CQ30" t="str">
            <v>子供達からも笑い声がよく聞こえ、よくわかる内容だったのではと思った。プロの落語家の方の話を普段生で聞くことはなかなかないので貴重な経験になった。</v>
          </cell>
          <cell r="CR30" t="str">
            <v>講演会に保護者も参加し、「親子で学ぶ生き方教室」の開催ができた。親子で一緒に話を聞くことができ、人権について考えるよい契機になった。</v>
          </cell>
          <cell r="CS30" t="str">
            <v>次年度も保護者の参加を呼びかけ、「親子で学ぶ生き方教室」の開催を実施したい。</v>
          </cell>
          <cell r="CT30">
            <v>30000</v>
          </cell>
          <cell r="CZ30">
            <v>30000</v>
          </cell>
          <cell r="DA30">
            <v>30000</v>
          </cell>
          <cell r="DB30" t="str">
            <v>講師謝礼金</v>
          </cell>
          <cell r="ES30">
            <v>30000</v>
          </cell>
          <cell r="ET30">
            <v>30000</v>
          </cell>
          <cell r="EU30">
            <v>0</v>
          </cell>
          <cell r="EV30">
            <v>0</v>
          </cell>
          <cell r="FA30">
            <v>32234</v>
          </cell>
          <cell r="FB30">
            <v>810</v>
          </cell>
          <cell r="FC30" t="str">
            <v>有</v>
          </cell>
          <cell r="FD30" t="str">
            <v>年額</v>
          </cell>
          <cell r="FE30">
            <v>1000</v>
          </cell>
          <cell r="FF30" t="str">
            <v>○　筆岡地区教育環境の整備
○　筆岡地区教育活動の充実
　　（筆岡小学校・筆岡幼稚園への教育助成）
○　会報「筆岡」発行</v>
          </cell>
          <cell r="FI30" t="str">
            <v>大平　正芳</v>
          </cell>
          <cell r="FJ30" t="str">
            <v>男</v>
          </cell>
          <cell r="FK30">
            <v>70</v>
          </cell>
          <cell r="FL30" t="str">
            <v>会長</v>
          </cell>
          <cell r="FM30" t="str">
            <v>大平　英和</v>
          </cell>
          <cell r="FN30" t="str">
            <v>男</v>
          </cell>
          <cell r="FO30">
            <v>70</v>
          </cell>
          <cell r="FP30" t="str">
            <v>副会長</v>
          </cell>
          <cell r="FQ30" t="str">
            <v>大平　一行</v>
          </cell>
          <cell r="FR30" t="str">
            <v>男</v>
          </cell>
          <cell r="FS30">
            <v>60</v>
          </cell>
          <cell r="FT30" t="str">
            <v>副会長</v>
          </cell>
          <cell r="FU30" t="str">
            <v>宮川　崇</v>
          </cell>
          <cell r="FV30" t="str">
            <v>男</v>
          </cell>
          <cell r="FW30">
            <v>70</v>
          </cell>
          <cell r="FX30" t="str">
            <v>副会長</v>
          </cell>
          <cell r="FY30" t="str">
            <v>瀬川　知之</v>
          </cell>
          <cell r="FZ30" t="str">
            <v>男</v>
          </cell>
          <cell r="GA30">
            <v>80</v>
          </cell>
          <cell r="GB30" t="str">
            <v>副会長</v>
          </cell>
          <cell r="GC30" t="str">
            <v>藤原　晃</v>
          </cell>
          <cell r="GD30" t="str">
            <v>男</v>
          </cell>
          <cell r="GE30">
            <v>50</v>
          </cell>
          <cell r="GF30" t="str">
            <v>副会長</v>
          </cell>
          <cell r="GG30" t="str">
            <v>萩田　敬一</v>
          </cell>
          <cell r="GH30" t="str">
            <v>男</v>
          </cell>
          <cell r="GI30">
            <v>50</v>
          </cell>
          <cell r="GJ30" t="str">
            <v>副会長</v>
          </cell>
          <cell r="GK30" t="str">
            <v>津野　明美</v>
          </cell>
          <cell r="GL30" t="str">
            <v>女</v>
          </cell>
          <cell r="GM30">
            <v>50</v>
          </cell>
          <cell r="GN30" t="str">
            <v>副会長</v>
          </cell>
          <cell r="GO30" t="str">
            <v>宮武　誠</v>
          </cell>
        </row>
        <row r="31">
          <cell r="B31">
            <v>30</v>
          </cell>
          <cell r="C31" t="str">
            <v>吉原地区市民ハイキング大会</v>
          </cell>
          <cell r="D31" t="str">
            <v>吉原地区連合自治会</v>
          </cell>
          <cell r="E31">
            <v>101487</v>
          </cell>
          <cell r="F31" t="str">
            <v>吉原</v>
          </cell>
          <cell r="G31" t="str">
            <v>会長</v>
          </cell>
          <cell r="H31" t="str">
            <v>北岡　一男</v>
          </cell>
          <cell r="I31" t="str">
            <v>765-0061</v>
          </cell>
          <cell r="J31" t="str">
            <v>善通寺市吉原町1606番地</v>
          </cell>
          <cell r="K31" t="str">
            <v>0877-62-0604</v>
          </cell>
          <cell r="L31" t="str">
            <v>公民館</v>
          </cell>
          <cell r="M31">
            <v>45383</v>
          </cell>
          <cell r="N31">
            <v>45383</v>
          </cell>
          <cell r="O31">
            <v>2179</v>
          </cell>
          <cell r="P31">
            <v>45337</v>
          </cell>
          <cell r="V31">
            <v>45401</v>
          </cell>
          <cell r="W31">
            <v>45401</v>
          </cell>
          <cell r="X31">
            <v>45387</v>
          </cell>
          <cell r="AE31" t="str">
            <v>令和6年4月～令和7年2月</v>
          </cell>
          <cell r="AF31" t="str">
            <v>地域内の歴史的地物を巡り、地域内の事象を後世へ伝えるとともに、里山を中心にハイキングすることにより、健康増進を図ることを目的とする。</v>
          </cell>
          <cell r="AG31" t="str">
            <v>地区連合自治会が中心となり、郷土研究会、小学校PTA、体育振興会、健康推進員会等、各種団体と協力して計画、実施する。
○実施コースは、地区公民館を起点とし、コロナウイルス感染対策を講じて、「天満宮」などを巡るコースを実行委員会で検討、決定する。
○募集は、自治会の回覧、小学校での周知により行う。
○参加者は、児童、保護者を含め70名程度を想定。</v>
          </cell>
          <cell r="AH31" t="str">
            <v>5月　1回目の実行委員会を開催
　　　ハイキングコースの設定、役割分担を行う　
       郷土研究会、PTA、自治会を通じ参加者を募集
　　　班編成、詳細な役割分担を行う
　　　コースの整備（案内板設置、危険箇所の点検）
5月下旬～2月上旬　ハイキング大会の開催
2月　反省会、実績報告書の提出等</v>
          </cell>
          <cell r="AI31" t="str">
            <v>地域内の歴史を学ぶことで、子どもたちには、地域への興味、愛着心を持ってもらえるようになる。
様々な世代が集まり、地域活性化を図る。</v>
          </cell>
          <cell r="AJ31">
            <v>101487</v>
          </cell>
          <cell r="AK31">
            <v>1513</v>
          </cell>
          <cell r="AL31" t="str">
            <v>地区連合自治会負担</v>
          </cell>
          <cell r="AO31">
            <v>4860</v>
          </cell>
          <cell r="AP31">
            <v>4860</v>
          </cell>
          <cell r="AQ31" t="str">
            <v>参加記念品</v>
          </cell>
          <cell r="AR31">
            <v>2027</v>
          </cell>
          <cell r="AS31">
            <v>2027</v>
          </cell>
          <cell r="AT31" t="str">
            <v>用紙代等</v>
          </cell>
          <cell r="BA31">
            <v>1513</v>
          </cell>
          <cell r="BB31">
            <v>0</v>
          </cell>
          <cell r="BC31" t="str">
            <v>会議費（お茶など）</v>
          </cell>
          <cell r="BS31">
            <v>94600</v>
          </cell>
          <cell r="BT31">
            <v>94600</v>
          </cell>
          <cell r="BU31" t="str">
            <v>案内板設置
名所説明看板製作
94,600円×1ヶ所=94,600円</v>
          </cell>
          <cell r="CH31">
            <v>103000</v>
          </cell>
          <cell r="CI31">
            <v>0</v>
          </cell>
          <cell r="CJ31">
            <v>0</v>
          </cell>
          <cell r="CK31">
            <v>45383</v>
          </cell>
          <cell r="CT31">
            <v>101487</v>
          </cell>
          <cell r="CU31">
            <v>1513</v>
          </cell>
          <cell r="CV31" t="str">
            <v>地区連合自治会負担</v>
          </cell>
          <cell r="CZ31">
            <v>4860</v>
          </cell>
          <cell r="DA31">
            <v>4860</v>
          </cell>
          <cell r="DB31" t="str">
            <v>参加記念品</v>
          </cell>
          <cell r="DC31">
            <v>2027</v>
          </cell>
          <cell r="DD31">
            <v>2027</v>
          </cell>
          <cell r="DE31" t="str">
            <v>用紙代等</v>
          </cell>
          <cell r="DL31">
            <v>1513</v>
          </cell>
          <cell r="DM31">
            <v>0</v>
          </cell>
          <cell r="DN31" t="str">
            <v>会議費（お茶など）</v>
          </cell>
          <cell r="ED31">
            <v>94600</v>
          </cell>
          <cell r="EE31">
            <v>94600</v>
          </cell>
          <cell r="EF31" t="str">
            <v>案内板設置
名所説明看板製作
94,600円×1ヶ所=94,600円</v>
          </cell>
          <cell r="ES31">
            <v>103000</v>
          </cell>
          <cell r="ET31">
            <v>101487</v>
          </cell>
          <cell r="EU31">
            <v>0</v>
          </cell>
          <cell r="EV31">
            <v>0</v>
          </cell>
          <cell r="FA31">
            <v>19815</v>
          </cell>
          <cell r="FB31" t="str">
            <v>750世帯</v>
          </cell>
          <cell r="FC31" t="str">
            <v>無</v>
          </cell>
          <cell r="FF31" t="str">
            <v>吉原地区内の44単位自治会の連合組織として設立され、市行政の協力団体として、また、住民自治活動の中心として年間を通じ、活動展開しています。</v>
          </cell>
          <cell r="FI31" t="str">
            <v>北岡　一男</v>
          </cell>
          <cell r="FJ31" t="str">
            <v>男</v>
          </cell>
          <cell r="FK31">
            <v>80</v>
          </cell>
          <cell r="FL31" t="str">
            <v>実行委員長</v>
          </cell>
          <cell r="FM31" t="str">
            <v>山地　俊英</v>
          </cell>
          <cell r="FN31" t="str">
            <v>男</v>
          </cell>
          <cell r="FO31">
            <v>80</v>
          </cell>
          <cell r="FP31" t="str">
            <v>副実行委員長</v>
          </cell>
          <cell r="FQ31" t="str">
            <v>安藤　卓美</v>
          </cell>
          <cell r="FR31" t="str">
            <v>男</v>
          </cell>
          <cell r="FS31">
            <v>50</v>
          </cell>
          <cell r="FT31" t="str">
            <v>副実行委員長</v>
          </cell>
          <cell r="FU31" t="str">
            <v>佐柳　智恵美</v>
          </cell>
          <cell r="FV31" t="str">
            <v>女</v>
          </cell>
          <cell r="FW31">
            <v>60</v>
          </cell>
          <cell r="FX31" t="str">
            <v>会計</v>
          </cell>
          <cell r="FY31" t="str">
            <v>秋山　一樹</v>
          </cell>
          <cell r="FZ31" t="str">
            <v>男</v>
          </cell>
          <cell r="GA31">
            <v>40</v>
          </cell>
          <cell r="GB31" t="str">
            <v>募集係</v>
          </cell>
        </row>
        <row r="32">
          <cell r="B32">
            <v>31</v>
          </cell>
          <cell r="C32" t="str">
            <v>吉原地区体育振興事業</v>
          </cell>
          <cell r="D32" t="str">
            <v>吉原地区体育振興会</v>
          </cell>
          <cell r="E32">
            <v>47500</v>
          </cell>
          <cell r="F32" t="str">
            <v>吉原</v>
          </cell>
          <cell r="G32" t="str">
            <v>会長</v>
          </cell>
          <cell r="H32" t="str">
            <v>安藤　卓美</v>
          </cell>
          <cell r="I32" t="str">
            <v>765-0061</v>
          </cell>
          <cell r="J32" t="str">
            <v>善通寺市吉原町1569番地1</v>
          </cell>
          <cell r="K32" t="str">
            <v>0877-62-0604</v>
          </cell>
          <cell r="L32" t="str">
            <v>公民館</v>
          </cell>
          <cell r="M32">
            <v>45383</v>
          </cell>
          <cell r="N32">
            <v>45383</v>
          </cell>
          <cell r="O32">
            <v>2179</v>
          </cell>
          <cell r="P32">
            <v>45337</v>
          </cell>
          <cell r="V32">
            <v>45401</v>
          </cell>
          <cell r="W32">
            <v>45401</v>
          </cell>
          <cell r="X32">
            <v>45387</v>
          </cell>
          <cell r="AE32" t="str">
            <v>令和6年6月</v>
          </cell>
          <cell r="AF32" t="str">
            <v>吉原地区体育振興会が中心になって、吉原地区連合自治会、福寿会の組織会員と協力した運動会を毎年実施している。
運動を通して、地域住民の親睦を深めると共に、運動に親しみ健康推進の良い機会としている。</v>
          </cell>
          <cell r="AG32" t="str">
            <v>○令和6年6月1日
吉原地区町民運動会
内容：開会式、玉入れ、スプーンレース、綱引き、水運びリレー４種目の競技、閉会式</v>
          </cell>
          <cell r="AH32" t="str">
            <v>1ヶ月前までに、吉原地区体育振興会を中心に、運動会運営委員会を実施。内容やルール等を打ち合わせる。
その後、地域で出場者の相談や打合せを行う。吉原地区体育振興会と吉原小学校が、内容や準備物などの打ち合わせを行い、会場設営や準備など各々が協力できることを話し合う。
行事の2週間前には、吉原小学校、吉原地区体育振興会等で、プログラムを作成し地域に配布する。
吉原地区町民運動会は、前日会場設営。</v>
          </cell>
          <cell r="AI32" t="str">
            <v>運動を通して、3・4世代にわたって家族ぐるみで楽しみ、親睦を深めている。さらに、日頃疎遠になっている住民も集まることで、地域の結束ができている。
吉原地区の大勢が集まって、その年代に応じた健康づくりができている。</v>
          </cell>
          <cell r="AJ32">
            <v>47500</v>
          </cell>
          <cell r="AR32">
            <v>47500</v>
          </cell>
          <cell r="AS32">
            <v>47500</v>
          </cell>
          <cell r="AT32" t="str">
            <v>救急用品、石灰、用紙、インク代等</v>
          </cell>
          <cell r="CH32">
            <v>47500</v>
          </cell>
          <cell r="CI32">
            <v>0</v>
          </cell>
          <cell r="CJ32">
            <v>0</v>
          </cell>
          <cell r="CK32">
            <v>45383</v>
          </cell>
          <cell r="CT32">
            <v>47500</v>
          </cell>
          <cell r="DC32">
            <v>47500</v>
          </cell>
          <cell r="DD32">
            <v>47500</v>
          </cell>
          <cell r="DE32" t="str">
            <v>救急用品、石灰、用紙、インク代等</v>
          </cell>
          <cell r="ES32">
            <v>47500</v>
          </cell>
          <cell r="ET32">
            <v>47500</v>
          </cell>
          <cell r="EU32">
            <v>0</v>
          </cell>
          <cell r="EV32">
            <v>0</v>
          </cell>
          <cell r="FA32" t="str">
            <v>昭和３８年以前</v>
          </cell>
          <cell r="FB32" t="str">
            <v>約700戸</v>
          </cell>
          <cell r="FC32" t="str">
            <v>有</v>
          </cell>
          <cell r="FD32" t="str">
            <v>年額</v>
          </cell>
          <cell r="FE32">
            <v>300</v>
          </cell>
          <cell r="FF32" t="str">
            <v>日程　６月１日（土）１３：００～
場所　吉原小学校運動場
内容　吉原地区町民運動会
参加　吉原地区市民全員</v>
          </cell>
          <cell r="FI32" t="str">
            <v>安藤　卓美</v>
          </cell>
          <cell r="FJ32" t="str">
            <v>男</v>
          </cell>
          <cell r="FK32">
            <v>60</v>
          </cell>
          <cell r="FL32" t="str">
            <v>会長</v>
          </cell>
          <cell r="FM32" t="str">
            <v>佐柳　健</v>
          </cell>
          <cell r="FN32" t="str">
            <v>男</v>
          </cell>
          <cell r="FO32">
            <v>70</v>
          </cell>
          <cell r="FP32" t="str">
            <v>副会長</v>
          </cell>
          <cell r="FQ32" t="str">
            <v>野村　尚司</v>
          </cell>
          <cell r="FR32" t="str">
            <v>男</v>
          </cell>
          <cell r="FS32">
            <v>50</v>
          </cell>
          <cell r="FT32" t="str">
            <v>副会長</v>
          </cell>
          <cell r="FU32" t="str">
            <v>北岡　一男</v>
          </cell>
          <cell r="FV32" t="str">
            <v>男</v>
          </cell>
          <cell r="FW32">
            <v>80</v>
          </cell>
          <cell r="FX32" t="str">
            <v>副会長</v>
          </cell>
          <cell r="FY32" t="str">
            <v>大西　一暢</v>
          </cell>
          <cell r="FZ32" t="str">
            <v>男</v>
          </cell>
          <cell r="GA32">
            <v>60</v>
          </cell>
          <cell r="GB32" t="str">
            <v>事務局</v>
          </cell>
        </row>
        <row r="33">
          <cell r="B33">
            <v>32</v>
          </cell>
          <cell r="C33" t="str">
            <v>吉原地区コミュニティ紙発行事業</v>
          </cell>
          <cell r="D33" t="str">
            <v>吉原地区社会福祉協議会</v>
          </cell>
          <cell r="E33">
            <v>103449</v>
          </cell>
          <cell r="F33" t="str">
            <v>吉原</v>
          </cell>
          <cell r="G33" t="str">
            <v>会長</v>
          </cell>
          <cell r="H33" t="str">
            <v>尾崎　徹</v>
          </cell>
          <cell r="I33" t="str">
            <v>765-0061</v>
          </cell>
          <cell r="J33" t="str">
            <v>善通寺市吉原町1569番地1</v>
          </cell>
          <cell r="K33" t="str">
            <v>0877-62-0604</v>
          </cell>
          <cell r="L33" t="str">
            <v>公民館</v>
          </cell>
          <cell r="M33">
            <v>45383</v>
          </cell>
          <cell r="N33">
            <v>45383</v>
          </cell>
          <cell r="O33">
            <v>2179</v>
          </cell>
          <cell r="P33">
            <v>45337</v>
          </cell>
          <cell r="V33">
            <v>45401</v>
          </cell>
          <cell r="W33">
            <v>45401</v>
          </cell>
          <cell r="X33">
            <v>45387</v>
          </cell>
          <cell r="AE33" t="str">
            <v>令和6年4月～令和7年3月</v>
          </cell>
          <cell r="AF33" t="str">
            <v>現在、地域の活性化を目指し、各種団体が様々な事業を実施しているが、各事業を更に発展、拡大させていくためには、参加者・協力者の増加を目指さなければならない。
地区内で行われている各事業、また各団体の活動内容について、広く住民に知ってもらうために、コミュニティ紙を自分たちで企画、編集して発行したい。</v>
          </cell>
          <cell r="AG33" t="str">
            <v>年2回、自治会を通じて各戸に配布するコミュニティ紙を発行する。
掲載内容として、地域の各種団体の事業・活動内容の紹介、地域イベント実施の周知、結果報告</v>
          </cell>
          <cell r="AH33" t="str">
            <v>令和6年8月 第１回目編集会議
　　　 　　記事内容の検討、選定
　　　 　　協力者への原稿依頼　等
　　　 　　以後、適時編集会議を開催
　　　9月　紙面レイアウト、内容校正
 　　10月　発行、各戸配布　　　　
令和6年12月～令和7年3月にも同様の作業を行う。</v>
          </cell>
          <cell r="AI33" t="str">
            <v>地域の各種団体の活動内容を広く地域住民にPRし、その活動内容に興味、関心を持ってもらうことによって、活動に対する理解と支援を得られるようになる。</v>
          </cell>
          <cell r="AJ33">
            <v>103449</v>
          </cell>
          <cell r="AR33">
            <v>3449</v>
          </cell>
          <cell r="AS33">
            <v>3449</v>
          </cell>
          <cell r="AT33" t="str">
            <v>クラフト封筒、コピー用紙</v>
          </cell>
          <cell r="BD33">
            <v>100000</v>
          </cell>
          <cell r="BE33">
            <v>100000</v>
          </cell>
          <cell r="BF33" t="str">
            <v>1,000部×2回発行</v>
          </cell>
          <cell r="CH33">
            <v>103449</v>
          </cell>
          <cell r="CI33">
            <v>0</v>
          </cell>
          <cell r="CJ33">
            <v>0</v>
          </cell>
          <cell r="CK33">
            <v>45383</v>
          </cell>
          <cell r="CT33">
            <v>103449</v>
          </cell>
          <cell r="DC33">
            <v>3449</v>
          </cell>
          <cell r="DD33">
            <v>3449</v>
          </cell>
          <cell r="DE33" t="str">
            <v>クラフト封筒、コピー用紙</v>
          </cell>
          <cell r="DO33">
            <v>100000</v>
          </cell>
          <cell r="DP33">
            <v>100000</v>
          </cell>
          <cell r="DQ33" t="str">
            <v>1,000部×2回発行</v>
          </cell>
          <cell r="ES33">
            <v>103449</v>
          </cell>
          <cell r="ET33">
            <v>103449</v>
          </cell>
          <cell r="EU33">
            <v>0</v>
          </cell>
          <cell r="EV33">
            <v>0</v>
          </cell>
          <cell r="FA33" t="str">
            <v>平成元年</v>
          </cell>
          <cell r="FB33">
            <v>70</v>
          </cell>
          <cell r="FC33" t="str">
            <v>無</v>
          </cell>
          <cell r="FF33" t="str">
            <v>　住民一人ひとりが社会福祉に参加して、地域の中の助け合いを育てていくための組織です。地域住民や、地区の各種団体から選出された代表者によって構成される住民組織です。
　生活上のいろいろな問題や課題について話し合い、支援を必要とする人たちに支援活動の強化を図ると共に輪を広げ、「子どもからお年寄りまで」全ての皆様が元気で楽しく安心して生活できる住みよい町づくりを目指し、「みんなで支えあい笑顔あふれる吉原地区」を福祉目標に揚げ、地域に根ざした活動を行っています。</v>
          </cell>
          <cell r="FI33" t="str">
            <v>尾﨑　徹</v>
          </cell>
          <cell r="FJ33" t="str">
            <v>男</v>
          </cell>
          <cell r="FK33">
            <v>70</v>
          </cell>
          <cell r="FL33" t="str">
            <v>編集委員長</v>
          </cell>
          <cell r="FM33" t="str">
            <v>北岡　一男</v>
          </cell>
          <cell r="FN33" t="str">
            <v>男</v>
          </cell>
          <cell r="FO33">
            <v>80</v>
          </cell>
          <cell r="FP33" t="str">
            <v>委員</v>
          </cell>
          <cell r="FQ33" t="str">
            <v>村井　学</v>
          </cell>
          <cell r="FR33" t="str">
            <v>男</v>
          </cell>
          <cell r="FS33">
            <v>70</v>
          </cell>
          <cell r="FT33" t="str">
            <v>委員</v>
          </cell>
          <cell r="FU33" t="str">
            <v>佐柳　智恵美</v>
          </cell>
          <cell r="FV33" t="str">
            <v>女</v>
          </cell>
          <cell r="FW33">
            <v>70</v>
          </cell>
          <cell r="FX33" t="str">
            <v>委員</v>
          </cell>
          <cell r="FY33" t="str">
            <v>秋山　和代</v>
          </cell>
          <cell r="FZ33" t="str">
            <v>女</v>
          </cell>
          <cell r="GA33">
            <v>60</v>
          </cell>
          <cell r="GB33" t="str">
            <v>委員</v>
          </cell>
        </row>
        <row r="34">
          <cell r="B34">
            <v>33</v>
          </cell>
          <cell r="C34" t="str">
            <v>仲善教育会吉原分会と小学生の野菜づくり事業</v>
          </cell>
          <cell r="D34" t="str">
            <v>仲善教育会吉原分会</v>
          </cell>
          <cell r="E34">
            <v>70000</v>
          </cell>
          <cell r="F34" t="str">
            <v>吉原</v>
          </cell>
          <cell r="G34" t="str">
            <v>会長</v>
          </cell>
          <cell r="H34" t="str">
            <v>竹森　正博</v>
          </cell>
          <cell r="I34" t="str">
            <v>765-0061</v>
          </cell>
          <cell r="J34" t="str">
            <v>善通寺市吉原町2811番地</v>
          </cell>
          <cell r="K34" t="str">
            <v>090-1327-9248</v>
          </cell>
          <cell r="L34" t="str">
            <v>団体</v>
          </cell>
          <cell r="M34">
            <v>45383</v>
          </cell>
          <cell r="N34">
            <v>45383</v>
          </cell>
          <cell r="O34">
            <v>2179</v>
          </cell>
          <cell r="P34">
            <v>45335</v>
          </cell>
          <cell r="V34">
            <v>45401</v>
          </cell>
          <cell r="W34">
            <v>45401</v>
          </cell>
          <cell r="X34">
            <v>45387</v>
          </cell>
          <cell r="Z34" t="str">
            <v>765-0061
善通寺市吉原町557番地2</v>
          </cell>
          <cell r="AE34" t="str">
            <v>令和6年4月～令和7年3月</v>
          </cell>
          <cell r="AF34" t="str">
            <v>吉原小学校2年生、3年生が授業の中で栽培活動を行っているおり、2年生は野菜づくり、3年生は大豆を育てている。仲善教育会吉原分会会員がそれらの作物の育て方を教えたり、作業を手伝ったりすることで、小学生の学習に協力している。</v>
          </cell>
          <cell r="AG34" t="str">
            <v>小学生2年生と3年生、仲善教育会吉原分会会員が、一緒に「ゆめ畑」（100㎡）を中心に、春野菜や冬野菜、大豆を育てる。</v>
          </cell>
          <cell r="AH34" t="str">
            <v>4月　吉原小学校担当者と仲善教育会吉原分会との打ち合わせ
5月　小学２年生と顔合わせ。一緒に土作り、畝づくり
　　　春野菜の定植を助言。
　　　３年生との顔合わせ、大豆栽培の助言・幡種
6月　水やり、間引き、追肥、予防、棚つくり
7月　夏野菜の収穫
9月～10月
　　　冬野菜の土作り、畝づくり、苗の植え付け
12月～2月
　　 　冬野菜の収穫
　　 　収穫した大豆できなこづくり
　　 　野菜パーティー</v>
          </cell>
          <cell r="AI34" t="str">
            <v>小学生と地域の人とのふれあいになり、野菜づくりを通して、よりよい関係ができている。また、児童は、野菜を育てる楽しさや働くことの喜び、四季に合わせた野菜の手入れなどの働く尊さなども感じるようになっている。</v>
          </cell>
          <cell r="AJ34">
            <v>70000</v>
          </cell>
          <cell r="AR34">
            <v>70000</v>
          </cell>
          <cell r="AS34">
            <v>70000</v>
          </cell>
          <cell r="AT34" t="str">
            <v>腐葉土・牛糞・肥料・液肥
42,936円
夏秋野菜の苗、種・園芸資材
27,064円</v>
          </cell>
          <cell r="CH34">
            <v>70000</v>
          </cell>
          <cell r="CI34">
            <v>0</v>
          </cell>
          <cell r="CJ34">
            <v>0</v>
          </cell>
          <cell r="CK34">
            <v>45383</v>
          </cell>
          <cell r="CL34">
            <v>45702</v>
          </cell>
          <cell r="CM34">
            <v>45708</v>
          </cell>
          <cell r="CN34">
            <v>1033</v>
          </cell>
          <cell r="CO34" t="str">
            <v>令和6年4月1日～令和7年2月20日</v>
          </cell>
          <cell r="CP34" t="str">
            <v>吉原小学校の2年生は生活科の春・夏、秋・冬の野菜づくり、3年生は総合的な学習「大豆を育てよう」での大豆栽培を、「ゆめ畑(80㎡)」「田」において下記のとおり実施した。
4月　吉原小学校担当者と仲善教育会吉原分会との打ち合わせ
　　 新規に広げた学級園の耕し、牛糞、石灰を児童とまく
5月　石灰や牛糞の混ざった畑に児童とともに畝づくり
　　 ミニトマト・きゅうり・ピーマン・オクラ・パプリカ・スイカ・ナス等の苗を定植
　　 畝の幅や定植時の深さ、水やりなどについて助言
6月　水やり、間引き、追肥、支柱づくりへの助言
　　 3年生と大豆栽培の種まき草刈り等の環境整備
7月　夏野菜の収穫児童は生活科授業で食べたり、自宅に持ち帰り家族と食べたりした。
　　 3年生の大豆は雨不足、高温等のため、大半が枯れてしまった。そのため、教育会会員の畑を借りて大豆の種まきを再度行った。
8月　夏季休業日に、教育会役員で学級園の草刈りを実施
11月 3年生　田に植えた大豆が見事井成長収穫
　   2年生　冬野菜のための牛糞まき、肥料まきを実施
　　　　　　レタス・カリフラワブロッコリー・大根等を定植、種まきを2年生だけで自主的に実施
12月～2月　 ゆめ畑周辺の草刈り等の環境整備
　　　　　　冬野菜の収穫、学級や家庭で分け合う
　　　　　　3年生は社会科「かわる道具とくらし」で見学した「詫間民俗資料館」にて、石臼を用いて大豆からのきな粉づくりを楽しく行った。</v>
          </cell>
          <cell r="CQ34" t="str">
            <v>・栽培の基礎的な内容に限った助言を進め、子どもたちは栽培の手順を学んだことで、冬野菜づくりでは自主的な活動が見られ、達成感が高まってきた。
・生活科や教科学習で重視している児童相互のかかわりが、植える野菜の相談や、苗の定植、種まき等の活動において随所に見られた。
・教育会会員との交流が深まり、子どもたちも地域の人に支えられていることへの感謝の気持ちが育った。</v>
          </cell>
          <cell r="CR34" t="str">
            <v>・校区は農村地帯があるが、野菜づくりで家族と関わった経験をもつ児童は減ってきている。そのため、野菜づくりへの見通しや基本的な作業内容は、学級園だけでなく教室でていねいに助言することが大事と考える。
・学習の各場面において、人間的な関わりをより育てるため、児童と関わる地域の方を増やしていくことが望まれる。</v>
          </cell>
          <cell r="CS34" t="str">
            <v>・日常生活において作物を育てる楽しさを味わう経験が減っており、体を動かす楽しさや四季に合わせた自然への関わり方等を学び、働く尊さや自然への畏敬の念が高まると考える。
・子ども同士だけでなく、地域の人との人間関係が一層深まることが期待でき、学校教育のねらいに向けた重要な活動が今後も展開できると考える。</v>
          </cell>
          <cell r="CT34">
            <v>70000</v>
          </cell>
          <cell r="DC34">
            <v>70000</v>
          </cell>
          <cell r="DD34">
            <v>70000</v>
          </cell>
          <cell r="DE34" t="str">
            <v>腐葉土・牛糞・肥料・液肥
38,413円
夏秋野菜の苗、種・園芸資材
31,587円</v>
          </cell>
          <cell r="ES34">
            <v>70000</v>
          </cell>
          <cell r="ET34">
            <v>70000</v>
          </cell>
          <cell r="EU34">
            <v>0</v>
          </cell>
          <cell r="EV34">
            <v>0</v>
          </cell>
          <cell r="FA34" t="str">
            <v>昭和３６年１１月</v>
          </cell>
          <cell r="FB34">
            <v>230</v>
          </cell>
          <cell r="FC34" t="str">
            <v>有</v>
          </cell>
          <cell r="FD34" t="str">
            <v>年額</v>
          </cell>
          <cell r="FE34">
            <v>500</v>
          </cell>
          <cell r="FF34" t="str">
            <v>吉原小学校の各種教育活動支援
・野菜栽培
・花栽培
・運動会環境整備
・幼稚園、小学校学習等の支援等</v>
          </cell>
          <cell r="FI34" t="str">
            <v>竹森　正博</v>
          </cell>
          <cell r="FJ34" t="str">
            <v>男</v>
          </cell>
          <cell r="FK34">
            <v>60</v>
          </cell>
          <cell r="FL34" t="str">
            <v>会長</v>
          </cell>
          <cell r="FM34" t="str">
            <v>竹森　光明</v>
          </cell>
          <cell r="FN34" t="str">
            <v>男</v>
          </cell>
          <cell r="FO34">
            <v>70</v>
          </cell>
          <cell r="FP34" t="str">
            <v>副会長</v>
          </cell>
          <cell r="FQ34" t="str">
            <v>竹中　壽男</v>
          </cell>
          <cell r="FR34" t="str">
            <v>男</v>
          </cell>
          <cell r="FS34">
            <v>70</v>
          </cell>
          <cell r="FT34" t="str">
            <v>副会長</v>
          </cell>
          <cell r="FU34" t="str">
            <v>岩本　隆夫</v>
          </cell>
          <cell r="FV34" t="str">
            <v>男</v>
          </cell>
          <cell r="FW34">
            <v>60</v>
          </cell>
          <cell r="FX34" t="str">
            <v>会計</v>
          </cell>
          <cell r="FY34" t="str">
            <v>高口　敏高</v>
          </cell>
          <cell r="FZ34" t="str">
            <v>男</v>
          </cell>
          <cell r="GA34">
            <v>70</v>
          </cell>
          <cell r="GB34" t="str">
            <v>監事</v>
          </cell>
          <cell r="GC34" t="str">
            <v>井上　左内</v>
          </cell>
          <cell r="GD34" t="str">
            <v>男</v>
          </cell>
          <cell r="GE34">
            <v>70</v>
          </cell>
          <cell r="GF34" t="str">
            <v>委員</v>
          </cell>
          <cell r="GG34" t="str">
            <v>吉田　由理子</v>
          </cell>
          <cell r="GH34" t="str">
            <v>女</v>
          </cell>
          <cell r="GI34">
            <v>70</v>
          </cell>
          <cell r="GJ34" t="str">
            <v>委員</v>
          </cell>
          <cell r="GK34" t="str">
            <v>秋山　壽文</v>
          </cell>
          <cell r="GL34" t="str">
            <v>男</v>
          </cell>
          <cell r="GM34">
            <v>70</v>
          </cell>
          <cell r="GN34" t="str">
            <v>委員</v>
          </cell>
          <cell r="GO34" t="str">
            <v>丸岡　紀子</v>
          </cell>
        </row>
        <row r="35">
          <cell r="B35">
            <v>34</v>
          </cell>
          <cell r="C35" t="str">
            <v>アサギマダラ誘致事業</v>
          </cell>
          <cell r="D35" t="str">
            <v>吉原アサギマダラを迎える会</v>
          </cell>
          <cell r="E35">
            <v>166631</v>
          </cell>
          <cell r="F35" t="str">
            <v>吉原</v>
          </cell>
          <cell r="G35" t="str">
            <v>会長</v>
          </cell>
          <cell r="H35" t="str">
            <v>山下　香代子</v>
          </cell>
          <cell r="I35" t="str">
            <v>765-0062</v>
          </cell>
          <cell r="J35" t="str">
            <v>善通寺市碑殿町615番地</v>
          </cell>
          <cell r="K35" t="str">
            <v>090-8692-7267</v>
          </cell>
          <cell r="L35" t="str">
            <v>団体</v>
          </cell>
          <cell r="M35">
            <v>45383</v>
          </cell>
          <cell r="N35">
            <v>45383</v>
          </cell>
          <cell r="O35">
            <v>2179</v>
          </cell>
          <cell r="P35">
            <v>45338</v>
          </cell>
          <cell r="V35">
            <v>45401</v>
          </cell>
          <cell r="W35">
            <v>45401</v>
          </cell>
          <cell r="X35">
            <v>45387</v>
          </cell>
          <cell r="Z35" t="str">
            <v>765-0062
善通寺市碑殿町615番地（自宅）</v>
          </cell>
          <cell r="AE35" t="str">
            <v>令和6年4月～令和7年3月</v>
          </cell>
          <cell r="AF35" t="str">
            <v>アサギマダラの舞う里吉原地区を実現し、吉原地区外から訪れる人により、地域の活性化を図りたい。</v>
          </cell>
          <cell r="AG35" t="str">
            <v>○アサギマダラの好む植物フジバカマを株分けする。
　＜実施場所＞
　・市民集いの丘公園
　・碑殿町月信にあるフジバカマ畑
○月1回、予防・除草等の作業を行う。
○蝶が飛来した際に見学者に説明を行う。
○８年前に碑殿町の畑にフジバカマを植え付け、７年前から１０月上旬～１１月上旬にかけアサギマダラが飛来している。
○飛来時に蝶の翅にマーキング体験をする。</v>
          </cell>
          <cell r="AH35" t="str">
            <v>4月：挿し芽を作る
　　　病気の出た畑の株を掘り起こし、花崗土を入れる
4～10月：フジバカマの水やり、施肥、予防、草抜き等の管理と勉強会
5～ 6月：市民集いの丘公園にて講習会をする
8月：公民館まつりで、会の活動の写真展示
10～11月：現場で見学者への説明
12月：枯れたフジバカマの刈り取り
3月：フジバカマの株分け移植
随時：他地域のアサギマダラの会との交流研修</v>
          </cell>
          <cell r="AI35" t="str">
            <v>・多くの見学者が訪れることにより、吉原地区の地域の活性化につながる。
・旅する蝶アサギマダラの神秘的な習性を学ぶ。</v>
          </cell>
          <cell r="AJ35">
            <v>166631</v>
          </cell>
          <cell r="AK35">
            <v>20000</v>
          </cell>
          <cell r="AL35" t="str">
            <v>吉原アサギマダラを迎える会会費</v>
          </cell>
          <cell r="AR35">
            <v>141631</v>
          </cell>
          <cell r="AS35">
            <v>141631</v>
          </cell>
          <cell r="AT35" t="str">
            <v>殺菌剤、花崗土、インク代他</v>
          </cell>
          <cell r="AX35">
            <v>10000</v>
          </cell>
          <cell r="AY35">
            <v>10000</v>
          </cell>
          <cell r="AZ35" t="str">
            <v>ガソリン代</v>
          </cell>
          <cell r="BV35">
            <v>15000</v>
          </cell>
          <cell r="BW35">
            <v>15000</v>
          </cell>
          <cell r="BX35" t="str">
            <v>重機使用料</v>
          </cell>
          <cell r="CE35">
            <v>20000</v>
          </cell>
          <cell r="CF35">
            <v>0</v>
          </cell>
          <cell r="CG35" t="str">
            <v>交流、研修費</v>
          </cell>
          <cell r="CH35">
            <v>186631</v>
          </cell>
          <cell r="CI35">
            <v>0</v>
          </cell>
          <cell r="CJ35">
            <v>0</v>
          </cell>
          <cell r="CK35">
            <v>45383</v>
          </cell>
          <cell r="CT35">
            <v>166631</v>
          </cell>
          <cell r="CU35">
            <v>20000</v>
          </cell>
          <cell r="CV35" t="str">
            <v>吉原アサギマダラを迎える会会費</v>
          </cell>
          <cell r="DC35">
            <v>141631</v>
          </cell>
          <cell r="DD35">
            <v>141631</v>
          </cell>
          <cell r="DE35" t="str">
            <v>殺菌剤、花崗土、インク代他</v>
          </cell>
          <cell r="DI35">
            <v>10000</v>
          </cell>
          <cell r="DJ35">
            <v>10000</v>
          </cell>
          <cell r="DK35" t="str">
            <v>ガソリン代</v>
          </cell>
          <cell r="EG35">
            <v>15000</v>
          </cell>
          <cell r="EH35">
            <v>15000</v>
          </cell>
          <cell r="EI35" t="str">
            <v>重機使用料</v>
          </cell>
          <cell r="EP35">
            <v>20000</v>
          </cell>
          <cell r="EQ35">
            <v>0</v>
          </cell>
          <cell r="ER35" t="str">
            <v>交流、研修費</v>
          </cell>
          <cell r="ES35">
            <v>186631</v>
          </cell>
          <cell r="ET35">
            <v>166631</v>
          </cell>
          <cell r="EU35">
            <v>0</v>
          </cell>
          <cell r="EV35">
            <v>0</v>
          </cell>
          <cell r="FA35">
            <v>43439</v>
          </cell>
          <cell r="FB35">
            <v>10</v>
          </cell>
          <cell r="FC35" t="str">
            <v>有</v>
          </cell>
          <cell r="FD35" t="str">
            <v>年額</v>
          </cell>
          <cell r="FE35">
            <v>2000</v>
          </cell>
          <cell r="FF35" t="str">
            <v>・アサギマダラが好む植物フジバカマの植え付け、水やり、施肥、刈り取り等の作業
・他の地区のアサギマダラの会との交流、研修の実施
・アサギマダラが飛来してきたときの現場での見学者への説明</v>
          </cell>
          <cell r="FI35" t="str">
            <v>山下　香代子</v>
          </cell>
          <cell r="FJ35" t="str">
            <v>女</v>
          </cell>
          <cell r="FK35">
            <v>60</v>
          </cell>
          <cell r="FL35" t="str">
            <v>実行委員長</v>
          </cell>
          <cell r="FM35" t="str">
            <v>原　昌司</v>
          </cell>
          <cell r="FN35" t="str">
            <v>男</v>
          </cell>
          <cell r="FO35">
            <v>70</v>
          </cell>
          <cell r="FP35" t="str">
            <v>実行副委員長</v>
          </cell>
          <cell r="FQ35" t="str">
            <v>大西　一暢</v>
          </cell>
          <cell r="FR35" t="str">
            <v>男</v>
          </cell>
          <cell r="FS35">
            <v>60</v>
          </cell>
          <cell r="FT35" t="str">
            <v>実行副委員長</v>
          </cell>
          <cell r="FU35" t="str">
            <v>中山　昭男</v>
          </cell>
          <cell r="FV35" t="str">
            <v>男</v>
          </cell>
          <cell r="FW35">
            <v>80</v>
          </cell>
          <cell r="FX35" t="str">
            <v>委員</v>
          </cell>
          <cell r="FY35" t="str">
            <v>岡田　島造</v>
          </cell>
          <cell r="FZ35" t="str">
            <v>男</v>
          </cell>
          <cell r="GA35">
            <v>70</v>
          </cell>
          <cell r="GB35" t="str">
            <v>委員</v>
          </cell>
          <cell r="GC35" t="str">
            <v>小山　茂樹</v>
          </cell>
          <cell r="GD35" t="str">
            <v>男</v>
          </cell>
          <cell r="GE35">
            <v>60</v>
          </cell>
          <cell r="GF35" t="str">
            <v>委員</v>
          </cell>
          <cell r="GG35" t="str">
            <v>小野　豊一</v>
          </cell>
          <cell r="GH35" t="str">
            <v>男</v>
          </cell>
          <cell r="GI35">
            <v>70</v>
          </cell>
          <cell r="GJ35" t="str">
            <v>委員</v>
          </cell>
          <cell r="GK35" t="str">
            <v>村井　学</v>
          </cell>
          <cell r="GL35" t="str">
            <v>男</v>
          </cell>
          <cell r="GM35">
            <v>70</v>
          </cell>
          <cell r="GN35" t="str">
            <v>委員</v>
          </cell>
          <cell r="GO35" t="str">
            <v>香川　栄子</v>
          </cell>
        </row>
        <row r="36">
          <cell r="B36">
            <v>35</v>
          </cell>
          <cell r="C36" t="str">
            <v>吉原地区防犯活動推進事業</v>
          </cell>
          <cell r="D36" t="str">
            <v>吉原地区連合自治会</v>
          </cell>
          <cell r="E36">
            <v>207154</v>
          </cell>
          <cell r="F36" t="str">
            <v>吉原</v>
          </cell>
          <cell r="G36" t="str">
            <v>会長</v>
          </cell>
          <cell r="H36" t="str">
            <v>北岡　一男</v>
          </cell>
          <cell r="I36" t="str">
            <v>765-0061</v>
          </cell>
          <cell r="J36" t="str">
            <v>善通寺市吉原町1606番地</v>
          </cell>
          <cell r="K36" t="str">
            <v>0877-62-0604</v>
          </cell>
          <cell r="L36" t="str">
            <v>公民館</v>
          </cell>
          <cell r="M36">
            <v>45383</v>
          </cell>
          <cell r="N36">
            <v>45383</v>
          </cell>
          <cell r="O36">
            <v>2179</v>
          </cell>
          <cell r="P36">
            <v>45337</v>
          </cell>
          <cell r="V36">
            <v>45401</v>
          </cell>
          <cell r="W36">
            <v>45401</v>
          </cell>
          <cell r="X36">
            <v>45387</v>
          </cell>
          <cell r="AE36" t="str">
            <v>令和６年４月～令和７年３月</v>
          </cell>
          <cell r="AF36" t="str">
            <v>地域内において、犯罪や事故が無い安全で安心な町づくりの推進を目的とする。</v>
          </cell>
          <cell r="AG36" t="str">
            <v>現在、地区内には犯罪防止や事故防止のため防犯カメラを設置しているが、防犯カメラの有用性と設置場所については、あまり認識されていないと思われる。前年度に引き続き、「地域の目」で町を守る取り組みの一環として、防犯カメラ作動中の看板を設置する。</v>
          </cell>
          <cell r="AH36" t="str">
            <v>６月　　　　　　　設置場所の検討
６月下旬～１２月　設置場所の現地調査
１月～　　 　　　 設置
３月　　　　　　　報告会</v>
          </cell>
          <cell r="AI36" t="str">
            <v>子どもたちや地域の住民が、今まで以上に安全に安心して暮らすことができる。
犯罪を行う者に機会を与えないようにして、犯罪を抑止する。</v>
          </cell>
          <cell r="AJ36">
            <v>207154</v>
          </cell>
          <cell r="AK36">
            <v>1846</v>
          </cell>
          <cell r="AL36" t="str">
            <v>地区連合自治会負担</v>
          </cell>
          <cell r="AO36">
            <v>9000</v>
          </cell>
          <cell r="AP36">
            <v>9000</v>
          </cell>
          <cell r="AQ36" t="str">
            <v xml:space="preserve">民地設置謝金　9,000円(３カ所) </v>
          </cell>
          <cell r="AR36">
            <v>1804</v>
          </cell>
          <cell r="AS36">
            <v>1804</v>
          </cell>
          <cell r="AT36" t="str">
            <v>コピー用紙・ファイル</v>
          </cell>
          <cell r="BA36">
            <v>1846</v>
          </cell>
          <cell r="BB36">
            <v>0</v>
          </cell>
          <cell r="BC36" t="str">
            <v>会議費（お茶代など）</v>
          </cell>
          <cell r="BS36">
            <v>196350</v>
          </cell>
          <cell r="BT36">
            <v>196350</v>
          </cell>
          <cell r="BU36" t="str">
            <v>防犯用看板設置(３カ所)
　 20,350円（１カ所）
　176,000円（２カ所）</v>
          </cell>
          <cell r="CH36">
            <v>209000</v>
          </cell>
          <cell r="CI36">
            <v>0</v>
          </cell>
          <cell r="CJ36">
            <v>0</v>
          </cell>
          <cell r="CK36">
            <v>45383</v>
          </cell>
          <cell r="CT36">
            <v>207154</v>
          </cell>
          <cell r="CU36">
            <v>1846</v>
          </cell>
          <cell r="CV36" t="str">
            <v>地区連合自治会負担</v>
          </cell>
          <cell r="CZ36">
            <v>9000</v>
          </cell>
          <cell r="DA36">
            <v>9000</v>
          </cell>
          <cell r="DB36" t="str">
            <v xml:space="preserve">民地設置謝金　9,000円(３カ所) </v>
          </cell>
          <cell r="DC36">
            <v>1804</v>
          </cell>
          <cell r="DD36">
            <v>1804</v>
          </cell>
          <cell r="DE36" t="str">
            <v>コピー用紙・ファイル</v>
          </cell>
          <cell r="DL36">
            <v>1846</v>
          </cell>
          <cell r="DM36">
            <v>0</v>
          </cell>
          <cell r="DN36" t="str">
            <v>会議費（お茶代など）</v>
          </cell>
          <cell r="ED36">
            <v>196350</v>
          </cell>
          <cell r="EE36">
            <v>196350</v>
          </cell>
          <cell r="EF36" t="str">
            <v>防犯用看板設置(３カ所)
　 20,350円（１カ所）
　176,000円（２カ所）</v>
          </cell>
          <cell r="ES36">
            <v>209000</v>
          </cell>
          <cell r="ET36">
            <v>207154</v>
          </cell>
          <cell r="EU36">
            <v>0</v>
          </cell>
          <cell r="EV36">
            <v>0</v>
          </cell>
          <cell r="FA36">
            <v>19815</v>
          </cell>
          <cell r="FB36" t="str">
            <v>740世帯</v>
          </cell>
          <cell r="FC36" t="str">
            <v>無</v>
          </cell>
          <cell r="FF36" t="str">
            <v>吉原地区内の44単位自治会の連合組織として設立され、市行政の協力団体として、また、住民自治活動の中心として年間を通じ、活動を展開しています。</v>
          </cell>
          <cell r="FI36" t="str">
            <v>北岡　一男</v>
          </cell>
          <cell r="FJ36" t="str">
            <v>男</v>
          </cell>
          <cell r="FK36">
            <v>80</v>
          </cell>
          <cell r="FL36" t="str">
            <v>会長</v>
          </cell>
          <cell r="FM36" t="str">
            <v>村井　学</v>
          </cell>
          <cell r="FN36" t="str">
            <v>男</v>
          </cell>
          <cell r="FO36">
            <v>70</v>
          </cell>
          <cell r="FP36" t="str">
            <v>副会長</v>
          </cell>
          <cell r="FQ36" t="str">
            <v>土井　正志</v>
          </cell>
          <cell r="FR36" t="str">
            <v>男</v>
          </cell>
          <cell r="FS36">
            <v>60</v>
          </cell>
          <cell r="FT36" t="str">
            <v>副会長</v>
          </cell>
          <cell r="FU36" t="str">
            <v>秋山　一樹</v>
          </cell>
          <cell r="FV36" t="str">
            <v>男</v>
          </cell>
          <cell r="FW36">
            <v>40</v>
          </cell>
          <cell r="FX36" t="str">
            <v>会計</v>
          </cell>
          <cell r="FY36" t="str">
            <v>安藤　繁樹</v>
          </cell>
          <cell r="FZ36" t="str">
            <v>男</v>
          </cell>
          <cell r="GA36">
            <v>70</v>
          </cell>
          <cell r="GB36" t="str">
            <v>事務局長</v>
          </cell>
          <cell r="GC36" t="str">
            <v>岡　岩市</v>
          </cell>
          <cell r="GD36" t="str">
            <v>男</v>
          </cell>
          <cell r="GE36">
            <v>80</v>
          </cell>
          <cell r="GF36" t="str">
            <v>監事</v>
          </cell>
          <cell r="GG36" t="str">
            <v>法兼　浩志</v>
          </cell>
          <cell r="GH36" t="str">
            <v>男</v>
          </cell>
          <cell r="GI36">
            <v>60</v>
          </cell>
          <cell r="GJ36" t="str">
            <v>監事</v>
          </cell>
          <cell r="GK36" t="str">
            <v>音泉　秀樹</v>
          </cell>
          <cell r="GL36" t="str">
            <v>男</v>
          </cell>
          <cell r="GM36">
            <v>70</v>
          </cell>
          <cell r="GN36" t="str">
            <v>理事</v>
          </cell>
          <cell r="GO36" t="str">
            <v>竹森　秀隆</v>
          </cell>
        </row>
        <row r="37">
          <cell r="E37">
            <v>6688421</v>
          </cell>
          <cell r="AC37">
            <v>0</v>
          </cell>
          <cell r="AD37">
            <v>0</v>
          </cell>
          <cell r="AJ37">
            <v>6688421</v>
          </cell>
          <cell r="CT37">
            <v>6688421</v>
          </cell>
          <cell r="ET37">
            <v>6684530</v>
          </cell>
        </row>
        <row r="39">
          <cell r="G39" t="str">
            <v>公民館tel</v>
          </cell>
        </row>
        <row r="40">
          <cell r="C40" t="str">
            <v>１地域１００万以内
※もし新規事業により１００万を超えるようなら自治会長が１００万枠の調整をするようになっている。要綱明記している（新規事業者は基本自治会長に相談が必要！！）。</v>
          </cell>
          <cell r="E40">
            <v>950000</v>
          </cell>
          <cell r="F40" t="str">
            <v>中央</v>
          </cell>
          <cell r="G40" t="str">
            <v>62-4969</v>
          </cell>
          <cell r="N40" t="str">
            <v>郵送済5/2</v>
          </cell>
          <cell r="CL40" t="str">
            <v>郵送済5/2</v>
          </cell>
          <cell r="ET40">
            <v>950000</v>
          </cell>
          <cell r="EU40" t="str">
            <v>中央</v>
          </cell>
        </row>
        <row r="41">
          <cell r="E41">
            <v>1000000</v>
          </cell>
          <cell r="F41" t="str">
            <v>東部</v>
          </cell>
          <cell r="G41" t="str">
            <v>62-5684</v>
          </cell>
          <cell r="N41" t="str">
            <v>逓送・郵送済5/2</v>
          </cell>
          <cell r="CL41" t="str">
            <v>逓送・郵送済5/2</v>
          </cell>
          <cell r="ET41">
            <v>1000000</v>
          </cell>
          <cell r="EU41" t="str">
            <v>東部</v>
          </cell>
        </row>
        <row r="42">
          <cell r="E42">
            <v>200000</v>
          </cell>
          <cell r="F42" t="str">
            <v>西部</v>
          </cell>
          <cell r="G42" t="str">
            <v>63-2391
090-5912-5587石谷</v>
          </cell>
          <cell r="N42" t="str">
            <v>逓送済5/2</v>
          </cell>
          <cell r="CL42" t="str">
            <v>逓送済5/2</v>
          </cell>
          <cell r="ET42">
            <v>200000</v>
          </cell>
          <cell r="EU42" t="str">
            <v>西部</v>
          </cell>
        </row>
        <row r="43">
          <cell r="E43">
            <v>604650</v>
          </cell>
          <cell r="F43" t="str">
            <v>南部</v>
          </cell>
          <cell r="G43" t="str">
            <v>62-5685</v>
          </cell>
          <cell r="J43" t="str">
            <v>　</v>
          </cell>
          <cell r="N43" t="str">
            <v>逓送済5/2</v>
          </cell>
          <cell r="CL43" t="str">
            <v>逓送済5/2</v>
          </cell>
          <cell r="ET43">
            <v>604650</v>
          </cell>
          <cell r="EU43" t="str">
            <v>南部</v>
          </cell>
        </row>
        <row r="44">
          <cell r="E44">
            <v>935000</v>
          </cell>
          <cell r="F44" t="str">
            <v>竜川</v>
          </cell>
          <cell r="G44" t="str">
            <v>62-0602</v>
          </cell>
          <cell r="N44" t="str">
            <v>郵送済5/2</v>
          </cell>
          <cell r="CL44" t="str">
            <v>郵送済5/2</v>
          </cell>
          <cell r="ET44">
            <v>931109</v>
          </cell>
          <cell r="EU44" t="str">
            <v>竜川</v>
          </cell>
        </row>
        <row r="45">
          <cell r="E45">
            <v>1000000</v>
          </cell>
          <cell r="F45" t="str">
            <v>与北</v>
          </cell>
          <cell r="G45" t="str">
            <v>62-0601</v>
          </cell>
          <cell r="N45" t="str">
            <v>逓送済5/2</v>
          </cell>
          <cell r="CL45" t="str">
            <v>逓送済5/2</v>
          </cell>
          <cell r="ET45">
            <v>1000000</v>
          </cell>
          <cell r="EU45" t="str">
            <v>与北</v>
          </cell>
        </row>
        <row r="46">
          <cell r="E46">
            <v>1000000</v>
          </cell>
          <cell r="F46" t="str">
            <v>筆岡</v>
          </cell>
          <cell r="G46" t="str">
            <v>62-0603</v>
          </cell>
          <cell r="N46" t="str">
            <v>逓送済5/2</v>
          </cell>
          <cell r="CL46" t="str">
            <v>逓送済5/2</v>
          </cell>
          <cell r="ET46">
            <v>1000000</v>
          </cell>
          <cell r="EU46" t="str">
            <v>筆岡</v>
          </cell>
        </row>
        <row r="47">
          <cell r="E47">
            <v>998771</v>
          </cell>
          <cell r="F47" t="str">
            <v>吉原</v>
          </cell>
          <cell r="G47" t="str">
            <v>62-0604</v>
          </cell>
          <cell r="N47" t="str">
            <v>逓送・郵送済5/2</v>
          </cell>
          <cell r="CL47" t="str">
            <v>逓送・郵送済5/2</v>
          </cell>
          <cell r="ET47">
            <v>998771</v>
          </cell>
          <cell r="EU47" t="str">
            <v>吉原</v>
          </cell>
        </row>
        <row r="48">
          <cell r="E48">
            <v>6688421</v>
          </cell>
          <cell r="G48" t="str">
            <v>←3月補正入力時、</v>
          </cell>
          <cell r="ET48">
            <v>6684530</v>
          </cell>
          <cell r="EV48" t="str">
            <v>←主要な施策入力時必要</v>
          </cell>
        </row>
        <row r="49">
          <cell r="G49" t="str">
            <v>こちらを基準にする。</v>
          </cell>
        </row>
        <row r="50">
          <cell r="G50" t="str">
            <v>（戻入前の額）</v>
          </cell>
        </row>
        <row r="51">
          <cell r="C51" t="str">
            <v>R6年度申請しない団体</v>
          </cell>
        </row>
        <row r="52">
          <cell r="B52">
            <v>2</v>
          </cell>
          <cell r="C52" t="str">
            <v>防災活動用資機材等購入事業</v>
          </cell>
          <cell r="D52" t="str">
            <v>西部自主防災会</v>
          </cell>
          <cell r="E52">
            <v>400000</v>
          </cell>
          <cell r="F52" t="str">
            <v>西部</v>
          </cell>
          <cell r="G52" t="str">
            <v>会長</v>
          </cell>
          <cell r="H52" t="str">
            <v>上田　英昭</v>
          </cell>
          <cell r="I52" t="str">
            <v>765-0004</v>
          </cell>
          <cell r="J52" t="str">
            <v>善通寺市善通寺町1146番地</v>
          </cell>
          <cell r="K52" t="str">
            <v>0877-63-2391
090-4505-9914</v>
          </cell>
          <cell r="L52" t="str">
            <v>補助金の申請はしない</v>
          </cell>
        </row>
        <row r="53">
          <cell r="B53">
            <v>24</v>
          </cell>
          <cell r="C53" t="str">
            <v>筆岡地区ウォーキング</v>
          </cell>
          <cell r="D53" t="str">
            <v>筆岡小学校運営協議会</v>
          </cell>
          <cell r="E53">
            <v>67000</v>
          </cell>
          <cell r="F53" t="str">
            <v>筆岡</v>
          </cell>
          <cell r="G53" t="str">
            <v>会長</v>
          </cell>
          <cell r="H53" t="str">
            <v>井上　修</v>
          </cell>
          <cell r="I53" t="str">
            <v>765-0073</v>
          </cell>
          <cell r="J53" t="str">
            <v>善通寺市中村町1575番地2</v>
          </cell>
          <cell r="K53" t="str">
            <v>0877-62-0706
090-7140-5371</v>
          </cell>
          <cell r="L53" t="str">
            <v>働き改革により学校参加ができないため実施できない</v>
          </cell>
        </row>
        <row r="54">
          <cell r="B54">
            <v>31</v>
          </cell>
          <cell r="C54" t="str">
            <v>幼小合同もちつき事業</v>
          </cell>
          <cell r="D54" t="str">
            <v>筆岡小学校運営協議会</v>
          </cell>
          <cell r="E54">
            <v>85750</v>
          </cell>
          <cell r="F54" t="str">
            <v>筆岡</v>
          </cell>
          <cell r="G54" t="str">
            <v>会長</v>
          </cell>
          <cell r="H54" t="str">
            <v>井上　修</v>
          </cell>
          <cell r="I54" t="str">
            <v>765-0073</v>
          </cell>
          <cell r="J54" t="str">
            <v>善通寺市中村町1575番地2</v>
          </cell>
          <cell r="K54" t="str">
            <v>0877-62-0603</v>
          </cell>
          <cell r="L54" t="str">
            <v>働き改革により学校参加ができないため実施できない</v>
          </cell>
        </row>
        <row r="55">
          <cell r="B55">
            <v>13</v>
          </cell>
          <cell r="C55" t="str">
            <v>西部地区体育振興事業
（ハイキング・スポーツ大会）</v>
          </cell>
          <cell r="D55" t="str">
            <v>西部地区体育振興会</v>
          </cell>
          <cell r="E55">
            <v>120000</v>
          </cell>
          <cell r="F55" t="str">
            <v>西部</v>
          </cell>
          <cell r="G55" t="str">
            <v>会長</v>
          </cell>
          <cell r="H55" t="str">
            <v>関　清伸</v>
          </cell>
          <cell r="I55" t="str">
            <v>765-0004</v>
          </cell>
          <cell r="J55" t="str">
            <v>善通寺市善通寺町1146番地</v>
          </cell>
          <cell r="K55" t="str">
            <v>0877-63-2391
090-3789-2726</v>
          </cell>
          <cell r="L55" t="str">
            <v>2/27確認 事業は実施するが補助金申請はしない。</v>
          </cell>
        </row>
        <row r="56">
          <cell r="B56">
            <v>16</v>
          </cell>
          <cell r="C56" t="str">
            <v>地蔵池遊歩道花壇整備事業</v>
          </cell>
          <cell r="D56" t="str">
            <v>南部地区健康推進員会</v>
          </cell>
          <cell r="E56">
            <v>103850</v>
          </cell>
          <cell r="F56" t="str">
            <v>南部</v>
          </cell>
          <cell r="G56" t="str">
            <v>会長</v>
          </cell>
          <cell r="H56" t="str">
            <v>山尾　茂子</v>
          </cell>
          <cell r="I56" t="str">
            <v>765-0052</v>
          </cell>
          <cell r="J56" t="str">
            <v>善通寺市大麻町1306番地1</v>
          </cell>
          <cell r="K56" t="str">
            <v>0877-62-5685
0877-62-2412</v>
          </cell>
          <cell r="L56" t="str">
            <v>実施しない細川館長より</v>
          </cell>
        </row>
        <row r="57">
          <cell r="B57">
            <v>6</v>
          </cell>
          <cell r="C57" t="str">
            <v>与北地区自主防災訓練等事業</v>
          </cell>
          <cell r="D57" t="str">
            <v>与北地区自主防災会</v>
          </cell>
          <cell r="E57">
            <v>560000</v>
          </cell>
          <cell r="F57" t="str">
            <v>与北</v>
          </cell>
          <cell r="G57" t="str">
            <v>会長</v>
          </cell>
          <cell r="H57" t="str">
            <v>臼井　美津雄</v>
          </cell>
          <cell r="I57" t="str">
            <v>765-0040</v>
          </cell>
          <cell r="J57" t="str">
            <v>善通寺市与北町1245番地2</v>
          </cell>
          <cell r="K57" t="str">
            <v>0877-62-0601</v>
          </cell>
          <cell r="L57" t="str">
            <v>サマーフェスタに変更→2/21に中村議員と話して中止→防災訓練変更2/22</v>
          </cell>
        </row>
      </sheetData>
      <sheetData sheetId="1">
        <row r="4">
          <cell r="AG4">
            <v>4</v>
          </cell>
        </row>
      </sheetData>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AABF8-E470-41E8-B504-BEEC0334DFA6}">
  <sheetPr codeName="Sheet8">
    <tabColor rgb="FFCCFFFF"/>
  </sheetPr>
  <dimension ref="B1:F29"/>
  <sheetViews>
    <sheetView tabSelected="1" view="pageBreakPreview" zoomScale="85" zoomScaleNormal="100" zoomScaleSheetLayoutView="85" workbookViewId="0">
      <selection activeCell="D5" sqref="D5"/>
    </sheetView>
  </sheetViews>
  <sheetFormatPr defaultRowHeight="13.2" x14ac:dyDescent="0.2"/>
  <cols>
    <col min="1" max="1" width="1.77734375" customWidth="1"/>
    <col min="2" max="2" width="11.33203125" customWidth="1"/>
    <col min="3" max="3" width="5.44140625" customWidth="1"/>
    <col min="4" max="4" width="19.33203125" customWidth="1"/>
    <col min="5" max="5" width="20.109375" customWidth="1"/>
    <col min="6" max="6" width="26.6640625" customWidth="1"/>
  </cols>
  <sheetData>
    <row r="1" spans="2:6" ht="16.2" x14ac:dyDescent="0.2">
      <c r="B1" s="1"/>
      <c r="C1" s="1"/>
      <c r="F1" s="6"/>
    </row>
    <row r="2" spans="2:6" ht="7.95" customHeight="1" x14ac:dyDescent="0.2">
      <c r="B2" s="1"/>
      <c r="C2" s="1"/>
    </row>
    <row r="3" spans="2:6" ht="16.2" x14ac:dyDescent="0.2">
      <c r="B3" s="50" t="s">
        <v>0</v>
      </c>
      <c r="C3" s="50"/>
      <c r="D3" s="50"/>
      <c r="E3" s="50"/>
      <c r="F3" s="50"/>
    </row>
    <row r="4" spans="2:6" ht="16.8" thickBot="1" x14ac:dyDescent="0.25">
      <c r="B4" s="7"/>
      <c r="C4" s="7"/>
      <c r="D4" s="7"/>
      <c r="E4" s="7"/>
      <c r="F4" s="7"/>
    </row>
    <row r="5" spans="2:6" ht="27.9" customHeight="1" x14ac:dyDescent="0.2">
      <c r="B5" s="14" t="s">
        <v>1</v>
      </c>
      <c r="C5" s="8"/>
      <c r="D5" s="46"/>
      <c r="E5" s="47" t="s">
        <v>3</v>
      </c>
      <c r="F5" s="48"/>
    </row>
    <row r="6" spans="2:6" ht="27.9" customHeight="1" thickBot="1" x14ac:dyDescent="0.25">
      <c r="B6" s="13" t="s">
        <v>2</v>
      </c>
      <c r="C6" s="34"/>
      <c r="D6" s="35"/>
      <c r="E6" s="36"/>
      <c r="F6" s="37"/>
    </row>
    <row r="7" spans="2:6" ht="27.9" customHeight="1" x14ac:dyDescent="0.2">
      <c r="B7" s="2"/>
      <c r="C7" s="2"/>
      <c r="D7" s="38"/>
      <c r="E7" s="38"/>
      <c r="F7" s="38"/>
    </row>
    <row r="8" spans="2:6" ht="27.9" customHeight="1" x14ac:dyDescent="0.2">
      <c r="B8" s="12" t="s">
        <v>4</v>
      </c>
      <c r="C8" s="12"/>
      <c r="D8" s="12"/>
      <c r="E8" s="12"/>
      <c r="F8" s="12"/>
    </row>
    <row r="9" spans="2:6" ht="27.9" customHeight="1" x14ac:dyDescent="0.2">
      <c r="B9" s="54" t="s">
        <v>10</v>
      </c>
      <c r="C9" s="55"/>
      <c r="D9" s="55"/>
      <c r="E9" s="56"/>
      <c r="F9" s="17" t="s">
        <v>11</v>
      </c>
    </row>
    <row r="10" spans="2:6" ht="27.9" customHeight="1" x14ac:dyDescent="0.2">
      <c r="B10" s="70" t="s">
        <v>5</v>
      </c>
      <c r="C10" s="77" t="s">
        <v>6</v>
      </c>
      <c r="D10" s="78"/>
      <c r="E10" s="79"/>
      <c r="F10" s="32"/>
    </row>
    <row r="11" spans="2:6" ht="27.9" customHeight="1" x14ac:dyDescent="0.2">
      <c r="B11" s="71"/>
      <c r="C11" s="77" t="s">
        <v>7</v>
      </c>
      <c r="D11" s="78"/>
      <c r="E11" s="79"/>
      <c r="F11" s="32"/>
    </row>
    <row r="12" spans="2:6" ht="27.9" customHeight="1" x14ac:dyDescent="0.2">
      <c r="B12" s="71"/>
      <c r="C12" s="77" t="s">
        <v>8</v>
      </c>
      <c r="D12" s="78"/>
      <c r="E12" s="79"/>
      <c r="F12" s="32"/>
    </row>
    <row r="13" spans="2:6" ht="27.9" customHeight="1" x14ac:dyDescent="0.2">
      <c r="B13" s="71"/>
      <c r="C13" s="77" t="s">
        <v>9</v>
      </c>
      <c r="D13" s="78"/>
      <c r="E13" s="79"/>
      <c r="F13" s="32"/>
    </row>
    <row r="14" spans="2:6" ht="27.9" customHeight="1" x14ac:dyDescent="0.2">
      <c r="B14" s="71"/>
      <c r="C14" s="77"/>
      <c r="D14" s="78"/>
      <c r="E14" s="79"/>
      <c r="F14" s="32"/>
    </row>
    <row r="15" spans="2:6" ht="27.9" customHeight="1" x14ac:dyDescent="0.2">
      <c r="B15" s="71"/>
      <c r="C15" s="80"/>
      <c r="D15" s="81"/>
      <c r="E15" s="82"/>
      <c r="F15" s="44"/>
    </row>
    <row r="16" spans="2:6" ht="27.9" customHeight="1" x14ac:dyDescent="0.2">
      <c r="B16" s="72"/>
      <c r="C16" s="63" t="s">
        <v>12</v>
      </c>
      <c r="D16" s="64"/>
      <c r="E16" s="65"/>
      <c r="F16" s="45">
        <f>SUM(F10:F15)</f>
        <v>0</v>
      </c>
    </row>
    <row r="17" spans="2:6" ht="27.9" customHeight="1" x14ac:dyDescent="0.2">
      <c r="B17" s="66" t="s">
        <v>13</v>
      </c>
      <c r="C17" s="67" t="s">
        <v>15</v>
      </c>
      <c r="D17" s="68"/>
      <c r="E17" s="69"/>
      <c r="F17" s="44">
        <f>F16</f>
        <v>0</v>
      </c>
    </row>
    <row r="18" spans="2:6" ht="27.9" customHeight="1" x14ac:dyDescent="0.2">
      <c r="B18" s="66"/>
      <c r="C18" s="70" t="s">
        <v>14</v>
      </c>
      <c r="D18" s="9"/>
      <c r="E18" s="18"/>
      <c r="F18" s="44"/>
    </row>
    <row r="19" spans="2:6" ht="27.9" customHeight="1" x14ac:dyDescent="0.2">
      <c r="B19" s="66"/>
      <c r="C19" s="71"/>
      <c r="D19" s="9"/>
      <c r="E19" s="18"/>
      <c r="F19" s="44"/>
    </row>
    <row r="20" spans="2:6" ht="27.9" customHeight="1" x14ac:dyDescent="0.2">
      <c r="B20" s="66"/>
      <c r="C20" s="71"/>
      <c r="D20" s="10"/>
      <c r="E20" s="11"/>
      <c r="F20" s="76"/>
    </row>
    <row r="21" spans="2:6" ht="27.9" customHeight="1" x14ac:dyDescent="0.2">
      <c r="B21" s="66"/>
      <c r="C21" s="71"/>
      <c r="D21" s="10"/>
      <c r="E21" s="11"/>
      <c r="F21" s="76"/>
    </row>
    <row r="22" spans="2:6" ht="27.9" customHeight="1" x14ac:dyDescent="0.2">
      <c r="B22" s="66"/>
      <c r="C22" s="71"/>
      <c r="D22" s="19"/>
      <c r="E22" s="20"/>
      <c r="F22" s="33"/>
    </row>
    <row r="23" spans="2:6" ht="27.9" customHeight="1" x14ac:dyDescent="0.2">
      <c r="B23" s="66"/>
      <c r="C23" s="71"/>
      <c r="D23" s="21"/>
      <c r="E23" s="22"/>
      <c r="F23" s="33"/>
    </row>
    <row r="24" spans="2:6" ht="27.9" customHeight="1" x14ac:dyDescent="0.2">
      <c r="B24" s="66"/>
      <c r="C24" s="71"/>
      <c r="D24" s="23"/>
      <c r="E24" s="24"/>
      <c r="F24" s="33"/>
    </row>
    <row r="25" spans="2:6" ht="27.9" customHeight="1" x14ac:dyDescent="0.2">
      <c r="B25" s="66"/>
      <c r="C25" s="60" t="s">
        <v>12</v>
      </c>
      <c r="D25" s="61"/>
      <c r="E25" s="62"/>
      <c r="F25" s="39">
        <f>SUM(F18:F24)</f>
        <v>0</v>
      </c>
    </row>
    <row r="26" spans="2:6" ht="25.2" hidden="1" customHeight="1" x14ac:dyDescent="0.2">
      <c r="B26" s="57" t="str">
        <f>[1]事業リスト!BY1</f>
        <v>備品購入費</v>
      </c>
      <c r="C26" s="57"/>
      <c r="D26" s="58"/>
      <c r="E26" s="4">
        <f>VLOOKUP([1]交付申請!AG4,[1]事業リスト!B:GO,76,FALSE)</f>
        <v>0</v>
      </c>
      <c r="F26" s="59">
        <f>VLOOKUP([1]交付申請!AG4,[1]事業リスト!B:GO,78,FALSE)</f>
        <v>0</v>
      </c>
    </row>
    <row r="27" spans="2:6" ht="25.2" hidden="1" customHeight="1" x14ac:dyDescent="0.2">
      <c r="B27" s="58"/>
      <c r="C27" s="58"/>
      <c r="D27" s="58"/>
      <c r="E27" s="5">
        <f>VLOOKUP([1]交付申請!AG4,[1]事業リスト!B:GO,77,FALSE)</f>
        <v>0</v>
      </c>
      <c r="F27" s="59"/>
    </row>
    <row r="28" spans="2:6" ht="34.950000000000003" hidden="1" customHeight="1" x14ac:dyDescent="0.2">
      <c r="B28" s="57" t="str">
        <f>[1]事業リスト!CB1</f>
        <v>負担金
（飲食を伴わない会費を含む）</v>
      </c>
      <c r="C28" s="57"/>
      <c r="D28" s="58"/>
      <c r="E28" s="4">
        <f>VLOOKUP([1]交付申請!AG4,[1]事業リスト!B:GO,79,FALSE)</f>
        <v>0</v>
      </c>
      <c r="F28" s="59">
        <f>VLOOKUP([1]交付申請!AG4,[1]事業リスト!B:GO,81,FALSE)</f>
        <v>0</v>
      </c>
    </row>
    <row r="29" spans="2:6" ht="34.950000000000003" hidden="1" customHeight="1" x14ac:dyDescent="0.2">
      <c r="B29" s="58"/>
      <c r="C29" s="58"/>
      <c r="D29" s="58"/>
      <c r="E29" s="5">
        <f>VLOOKUP([1]交付申請!AG4,[1]事業リスト!B:GO,80,FALSE)</f>
        <v>0</v>
      </c>
      <c r="F29" s="59"/>
    </row>
  </sheetData>
  <mergeCells count="18">
    <mergeCell ref="B28:D29"/>
    <mergeCell ref="F28:F29"/>
    <mergeCell ref="C25:E25"/>
    <mergeCell ref="C16:E16"/>
    <mergeCell ref="B17:B25"/>
    <mergeCell ref="C17:E17"/>
    <mergeCell ref="B10:B16"/>
    <mergeCell ref="C10:E10"/>
    <mergeCell ref="C11:E11"/>
    <mergeCell ref="C12:E12"/>
    <mergeCell ref="C18:C24"/>
    <mergeCell ref="B3:F3"/>
    <mergeCell ref="C13:E13"/>
    <mergeCell ref="C14:E14"/>
    <mergeCell ref="C15:E15"/>
    <mergeCell ref="B26:D27"/>
    <mergeCell ref="F26:F27"/>
    <mergeCell ref="B9:E9"/>
  </mergeCells>
  <phoneticPr fontId="3"/>
  <conditionalFormatting sqref="F22:F27">
    <cfRule type="cellIs" dxfId="3" priority="4" stopIfTrue="1" operator="equal">
      <formula>0</formula>
    </cfRule>
  </conditionalFormatting>
  <conditionalFormatting sqref="F28:F29">
    <cfRule type="cellIs" dxfId="2" priority="2" stopIfTrue="1" operator="equal">
      <formula>0</formula>
    </cfRule>
  </conditionalFormatting>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2DB4-B037-4E75-9F33-1B5EC300424C}">
  <sheetPr codeName="Sheet9">
    <tabColor rgb="FFCCFFFF"/>
  </sheetPr>
  <dimension ref="B1:F29"/>
  <sheetViews>
    <sheetView view="pageBreakPreview" zoomScale="85" zoomScaleNormal="100" zoomScaleSheetLayoutView="85" workbookViewId="0">
      <selection activeCell="J12" sqref="J12"/>
    </sheetView>
  </sheetViews>
  <sheetFormatPr defaultRowHeight="13.2" x14ac:dyDescent="0.2"/>
  <cols>
    <col min="1" max="1" width="1.77734375" customWidth="1"/>
    <col min="2" max="2" width="11.33203125" customWidth="1"/>
    <col min="3" max="3" width="5.44140625" customWidth="1"/>
    <col min="4" max="4" width="19.33203125" customWidth="1"/>
    <col min="5" max="5" width="19.5546875" customWidth="1"/>
    <col min="6" max="6" width="26.6640625" customWidth="1"/>
  </cols>
  <sheetData>
    <row r="1" spans="2:6" ht="16.2" x14ac:dyDescent="0.2">
      <c r="B1" s="1"/>
      <c r="C1" s="1"/>
      <c r="F1" s="49" t="s">
        <v>26</v>
      </c>
    </row>
    <row r="2" spans="2:6" ht="7.95" customHeight="1" x14ac:dyDescent="0.2">
      <c r="B2" s="1"/>
      <c r="C2" s="1"/>
    </row>
    <row r="3" spans="2:6" ht="16.2" x14ac:dyDescent="0.2">
      <c r="B3" s="50" t="s">
        <v>0</v>
      </c>
      <c r="C3" s="50"/>
      <c r="D3" s="50"/>
      <c r="E3" s="50"/>
      <c r="F3" s="50"/>
    </row>
    <row r="4" spans="2:6" ht="16.8" thickBot="1" x14ac:dyDescent="0.25">
      <c r="B4" s="7"/>
      <c r="C4" s="7"/>
      <c r="D4" s="7"/>
      <c r="E4" s="7"/>
      <c r="F4" s="7"/>
    </row>
    <row r="5" spans="2:6" ht="27.9" customHeight="1" x14ac:dyDescent="0.2">
      <c r="B5" s="14" t="s">
        <v>1</v>
      </c>
      <c r="C5" s="8"/>
      <c r="D5" s="25" t="s">
        <v>16</v>
      </c>
      <c r="E5" s="15" t="s">
        <v>3</v>
      </c>
      <c r="F5" s="27" t="s">
        <v>18</v>
      </c>
    </row>
    <row r="6" spans="2:6" ht="27.9" customHeight="1" thickBot="1" x14ac:dyDescent="0.25">
      <c r="B6" s="13" t="s">
        <v>2</v>
      </c>
      <c r="C6" s="34"/>
      <c r="D6" s="28" t="s">
        <v>17</v>
      </c>
      <c r="E6" s="36"/>
      <c r="F6" s="37"/>
    </row>
    <row r="7" spans="2:6" ht="27.9" customHeight="1" x14ac:dyDescent="0.2">
      <c r="B7" s="2"/>
      <c r="C7" s="2"/>
      <c r="D7" s="38"/>
      <c r="E7" s="38"/>
      <c r="F7" s="38"/>
    </row>
    <row r="8" spans="2:6" ht="27.9" customHeight="1" x14ac:dyDescent="0.2">
      <c r="B8" s="12" t="s">
        <v>4</v>
      </c>
      <c r="C8" s="12"/>
      <c r="D8" s="12"/>
      <c r="E8" s="12"/>
      <c r="F8" s="12"/>
    </row>
    <row r="9" spans="2:6" ht="27.9" customHeight="1" x14ac:dyDescent="0.2">
      <c r="B9" s="54" t="s">
        <v>10</v>
      </c>
      <c r="C9" s="55"/>
      <c r="D9" s="55"/>
      <c r="E9" s="56"/>
      <c r="F9" s="17" t="s">
        <v>11</v>
      </c>
    </row>
    <row r="10" spans="2:6" ht="27.9" customHeight="1" x14ac:dyDescent="0.2">
      <c r="B10" s="70" t="s">
        <v>5</v>
      </c>
      <c r="C10" s="73" t="s">
        <v>20</v>
      </c>
      <c r="D10" s="74"/>
      <c r="E10" s="75"/>
      <c r="F10" s="26">
        <v>1000000</v>
      </c>
    </row>
    <row r="11" spans="2:6" ht="27.9" customHeight="1" x14ac:dyDescent="0.2">
      <c r="B11" s="71"/>
      <c r="C11" s="73" t="s">
        <v>6</v>
      </c>
      <c r="D11" s="74"/>
      <c r="E11" s="75"/>
      <c r="F11" s="26">
        <v>500000</v>
      </c>
    </row>
    <row r="12" spans="2:6" ht="27.9" customHeight="1" x14ac:dyDescent="0.2">
      <c r="B12" s="71"/>
      <c r="C12" s="51" t="s">
        <v>21</v>
      </c>
      <c r="D12" s="52"/>
      <c r="E12" s="53"/>
      <c r="F12" s="26">
        <v>500000</v>
      </c>
    </row>
    <row r="13" spans="2:6" ht="27.9" customHeight="1" x14ac:dyDescent="0.2">
      <c r="B13" s="71"/>
      <c r="C13" s="51" t="s">
        <v>19</v>
      </c>
      <c r="D13" s="52"/>
      <c r="E13" s="53"/>
      <c r="F13" s="26">
        <v>100000</v>
      </c>
    </row>
    <row r="14" spans="2:6" ht="27.9" customHeight="1" x14ac:dyDescent="0.2">
      <c r="B14" s="71"/>
      <c r="C14" s="51" t="s">
        <v>9</v>
      </c>
      <c r="D14" s="52"/>
      <c r="E14" s="53"/>
      <c r="F14" s="3"/>
    </row>
    <row r="15" spans="2:6" ht="27.9" customHeight="1" x14ac:dyDescent="0.2">
      <c r="B15" s="71"/>
      <c r="C15" s="54"/>
      <c r="D15" s="55"/>
      <c r="E15" s="56"/>
      <c r="F15" s="16"/>
    </row>
    <row r="16" spans="2:6" ht="27.9" customHeight="1" x14ac:dyDescent="0.2">
      <c r="B16" s="72"/>
      <c r="C16" s="63" t="s">
        <v>12</v>
      </c>
      <c r="D16" s="64"/>
      <c r="E16" s="65"/>
      <c r="F16" s="29">
        <f>SUM(F10:F15)</f>
        <v>2100000</v>
      </c>
    </row>
    <row r="17" spans="2:6" ht="27.9" customHeight="1" x14ac:dyDescent="0.2">
      <c r="B17" s="66" t="s">
        <v>13</v>
      </c>
      <c r="C17" s="67" t="s">
        <v>15</v>
      </c>
      <c r="D17" s="68"/>
      <c r="E17" s="69"/>
      <c r="F17" s="40">
        <f>F16</f>
        <v>2100000</v>
      </c>
    </row>
    <row r="18" spans="2:6" ht="27.9" customHeight="1" x14ac:dyDescent="0.2">
      <c r="B18" s="66"/>
      <c r="C18" s="70" t="s">
        <v>14</v>
      </c>
      <c r="D18" s="30" t="s">
        <v>22</v>
      </c>
      <c r="E18" s="18"/>
      <c r="F18" s="40">
        <v>1300000</v>
      </c>
    </row>
    <row r="19" spans="2:6" ht="27.9" customHeight="1" x14ac:dyDescent="0.2">
      <c r="B19" s="66"/>
      <c r="C19" s="71"/>
      <c r="D19" s="30" t="s">
        <v>23</v>
      </c>
      <c r="E19" s="18"/>
      <c r="F19" s="40">
        <v>350000</v>
      </c>
    </row>
    <row r="20" spans="2:6" ht="27.9" customHeight="1" x14ac:dyDescent="0.2">
      <c r="B20" s="66"/>
      <c r="C20" s="71"/>
      <c r="D20" s="31" t="s">
        <v>24</v>
      </c>
      <c r="E20" s="11"/>
      <c r="F20" s="41">
        <v>250000</v>
      </c>
    </row>
    <row r="21" spans="2:6" ht="27.9" customHeight="1" x14ac:dyDescent="0.2">
      <c r="B21" s="66"/>
      <c r="C21" s="71"/>
      <c r="D21" s="31" t="s">
        <v>25</v>
      </c>
      <c r="E21" s="11"/>
      <c r="F21" s="42">
        <v>200000</v>
      </c>
    </row>
    <row r="22" spans="2:6" ht="27.9" customHeight="1" x14ac:dyDescent="0.2">
      <c r="B22" s="66"/>
      <c r="C22" s="71"/>
      <c r="D22" s="19"/>
      <c r="E22" s="20"/>
      <c r="F22" s="33"/>
    </row>
    <row r="23" spans="2:6" ht="27.9" customHeight="1" x14ac:dyDescent="0.2">
      <c r="B23" s="66"/>
      <c r="C23" s="71"/>
      <c r="D23" s="21"/>
      <c r="E23" s="22"/>
      <c r="F23" s="33"/>
    </row>
    <row r="24" spans="2:6" ht="27.9" customHeight="1" x14ac:dyDescent="0.2">
      <c r="B24" s="66"/>
      <c r="C24" s="71"/>
      <c r="D24" s="23"/>
      <c r="E24" s="24"/>
      <c r="F24" s="33"/>
    </row>
    <row r="25" spans="2:6" ht="27.9" customHeight="1" x14ac:dyDescent="0.2">
      <c r="B25" s="66"/>
      <c r="C25" s="60" t="s">
        <v>12</v>
      </c>
      <c r="D25" s="61"/>
      <c r="E25" s="62"/>
      <c r="F25" s="43">
        <f>SUM(F18:F24)</f>
        <v>2100000</v>
      </c>
    </row>
    <row r="26" spans="2:6" ht="25.2" hidden="1" customHeight="1" x14ac:dyDescent="0.2">
      <c r="B26" s="57" t="str">
        <f>[1]事業リスト!BY1</f>
        <v>備品購入費</v>
      </c>
      <c r="C26" s="57"/>
      <c r="D26" s="58"/>
      <c r="E26" s="4">
        <f>VLOOKUP([1]交付申請!AG4,[1]事業リスト!B:GO,76,FALSE)</f>
        <v>0</v>
      </c>
      <c r="F26" s="59">
        <f>VLOOKUP([1]交付申請!AG4,[1]事業リスト!B:GO,78,FALSE)</f>
        <v>0</v>
      </c>
    </row>
    <row r="27" spans="2:6" ht="25.2" hidden="1" customHeight="1" x14ac:dyDescent="0.2">
      <c r="B27" s="58"/>
      <c r="C27" s="58"/>
      <c r="D27" s="58"/>
      <c r="E27" s="5">
        <f>VLOOKUP([1]交付申請!AG4,[1]事業リスト!B:GO,77,FALSE)</f>
        <v>0</v>
      </c>
      <c r="F27" s="59"/>
    </row>
    <row r="28" spans="2:6" ht="34.950000000000003" hidden="1" customHeight="1" x14ac:dyDescent="0.2">
      <c r="B28" s="57" t="str">
        <f>[1]事業リスト!CB1</f>
        <v>負担金
（飲食を伴わない会費を含む）</v>
      </c>
      <c r="C28" s="57"/>
      <c r="D28" s="58"/>
      <c r="E28" s="4">
        <f>VLOOKUP([1]交付申請!AG4,[1]事業リスト!B:GO,79,FALSE)</f>
        <v>0</v>
      </c>
      <c r="F28" s="59">
        <f>VLOOKUP([1]交付申請!AG4,[1]事業リスト!B:GO,81,FALSE)</f>
        <v>0</v>
      </c>
    </row>
    <row r="29" spans="2:6" ht="34.950000000000003" hidden="1" customHeight="1" x14ac:dyDescent="0.2">
      <c r="B29" s="58"/>
      <c r="C29" s="58"/>
      <c r="D29" s="58"/>
      <c r="E29" s="5">
        <f>VLOOKUP([1]交付申請!AG4,[1]事業リスト!B:GO,80,FALSE)</f>
        <v>0</v>
      </c>
      <c r="F29" s="59"/>
    </row>
  </sheetData>
  <mergeCells count="18">
    <mergeCell ref="B28:D29"/>
    <mergeCell ref="F28:F29"/>
    <mergeCell ref="B17:B25"/>
    <mergeCell ref="C17:E17"/>
    <mergeCell ref="C18:C24"/>
    <mergeCell ref="C25:E25"/>
    <mergeCell ref="B26:D27"/>
    <mergeCell ref="F26:F27"/>
    <mergeCell ref="B3:F3"/>
    <mergeCell ref="B9:E9"/>
    <mergeCell ref="B10:B16"/>
    <mergeCell ref="C10:E10"/>
    <mergeCell ref="C11:E11"/>
    <mergeCell ref="C12:E12"/>
    <mergeCell ref="C13:E13"/>
    <mergeCell ref="C14:E14"/>
    <mergeCell ref="C15:E15"/>
    <mergeCell ref="C16:E16"/>
  </mergeCells>
  <phoneticPr fontId="3"/>
  <conditionalFormatting sqref="F22:F27">
    <cfRule type="cellIs" dxfId="1" priority="2" stopIfTrue="1" operator="equal">
      <formula>0</formula>
    </cfRule>
  </conditionalFormatting>
  <conditionalFormatting sqref="F28:F29">
    <cfRule type="cellIs" dxfId="0" priority="1" stopIfTrue="1" operator="equal">
      <formula>0</formula>
    </cfRule>
  </conditionalFormatting>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予算書</vt:lpstr>
      <vt:lpstr>予算書 (記入例)</vt:lpstr>
      <vt:lpstr>予算書!Print_Area</vt:lpstr>
      <vt:lpstr>'予算書 (記入例)'!Print_Area</vt:lpstr>
    </vt:vector>
  </TitlesOfParts>
  <Company>Zentsuji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大浦　恵</dc:creator>
  <cp:lastModifiedBy>近藤　法弘</cp:lastModifiedBy>
  <cp:lastPrinted>2025-03-06T04:50:59Z</cp:lastPrinted>
  <dcterms:created xsi:type="dcterms:W3CDTF">2025-03-05T23:46:51Z</dcterms:created>
  <dcterms:modified xsi:type="dcterms:W3CDTF">2025-03-06T04:51:09Z</dcterms:modified>
</cp:coreProperties>
</file>