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2 財政係\◎調査\県調査\令和01年度\44 公営企業に係る経営比較分析表の分析等について\01　各課から\01　下水道\"/>
    </mc:Choice>
  </mc:AlternateContent>
  <workbookProtection workbookAlgorithmName="SHA-512" workbookHashValue="QFcyKnF8nrYiIvCSFTJpSROon2be7iZI3hv+YY5vRm0xpfgWPJpbsmarHHXDfbOSJll/8ZhFrBJRY2sV3KeXnQ==" workbookSaltValue="2858Z6qmcO1lunQdX+S9R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<sst xmlns="http://schemas.openxmlformats.org/spreadsheetml/2006/main" count="228" uniqueCount="115">
  <si>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</si>
  <si>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</si>
  <si>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</si>
  <si>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</si>
  <si>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</si>
  <si>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</si>
  <si>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</si>
  <si>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</si>
  <si>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</si>
  <si>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</si>
  <si>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</si>
  <si>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</si>
  <si>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</si>
  <si>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</si>
  <si>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</si>
  <si>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</si>
  <si>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</si>
  <si>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</si>
  <si>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</si>
  <si>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</si>
  <si>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</si>
  <si>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</si>
  <si>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</si>
  <si>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</si>
  <si>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</si>
  <si>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</si>
  <si>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</si>
  <si>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</si>
  <si>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</si>
  <si>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</si>
  <si>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</si>
  <si>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</si>
  <si>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</si>
  <si>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</si>
  <si>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</si>
  <si>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</si>
  <si>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</si>
  <si>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</si>
  <si>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</si>
  <si>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</si>
  <si>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</si>
  <si>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</si>
  <si>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</si>
  <si>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</si>
  <si>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</si>
  <si>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</si>
  <si>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</si>
  <si>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</si>
  <si>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</si>
  <si>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</si>
  <si>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</si>
  <si>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</si>
  <si>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</si>
  <si>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</si>
  <si>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</si>
  <si>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</si>
  <si>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</si>
  <si>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</si>
  <si>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</si>
  <si>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</si>
  <si>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</si>
  <si>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</si>
  <si>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</si>
  <si>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</si>
  <si>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</si>
  <si>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</si>
  <si>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</si>
  <si>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</si>
  <si>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</si>
  <si>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</si>
  <si>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</si>
  <si>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</si>
  <si>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</si>
  <si>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</si>
  <si>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</si>
  <si>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</si>
  <si>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</si>
  <si>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</si>
  <si>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</si>
  <si>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</si>
  <si>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</si>
  <si>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</si>
  <si>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</si>
  <si>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</si>
  <si>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</si>
  <si>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</si>
  <si>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</si>
  <si>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</si>
  <si>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</si>
  <si>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</si>
  <si>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</si>
  <si>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</si>
  <si>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</si>
  <si>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</si>
  <si>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</si>
  <si>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</si>
  <si>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</si>
  <si>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</si>
  <si>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</si>
  <si>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香川県　善通寺市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</si>
  <si>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</si>
  <si>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</si>
  <si>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</si>
  <si>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</si>
  <si>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</si>
  <si>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</si>
  <si>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</si>
  <si>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</si>
  <si>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</si>
  <si>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</si>
  <si>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</si>
  <si>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</si>
  <si>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農業集落排水施設の供用開始は平成12年4月であり、また、公共下水道への接続を予定しているため、具体的な老朽化対策を実施する必要性は薄いと考えている。現時点においては、施設の安定稼働に努めたい。</t>
    <phoneticPr fontId="4"/>
  </si>
  <si>
    <t>小規模な地域における事業であり、現在維持管理に主眼を置いた経営を行っているところである。公共下水道への接続が実現されるまで、H28年度に策定した経営戦略（H29～H38）に基づき、計画的な財政運営を図り、安定経営に努めていきたい。</t>
    <phoneticPr fontId="4"/>
  </si>
  <si>
    <t>使用料収入の微減等により、収益的収支比率は昨年度と比べて2.63ポイント下降した。
300人程度が利用する小規模な地域における排水事業であり、今後使用料収入が大きく増加することは期待できない。近年中に公共下水道へ接続することを予定しているが、令和12年度まで元金償還が継続することとなっていること等を踏まえ、施設の安定稼働を図りながら、規模に応じた経営活動を行っていきた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</si>
</sst>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3-4309-8473-D1A1A75FA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0.01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73-4309-8473-D1A1A75FA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51.09</c:v>
                </c:pt>
                <c:pt idx="1">
                  <c:v>50.54</c:v>
                </c:pt>
                <c:pt idx="2">
                  <c:v>50</c:v>
                </c:pt>
                <c:pt idx="3">
                  <c:v>50</c:v>
                </c:pt>
                <c:pt idx="4">
                  <c:v>50.54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9-43F0-9E87-A86182562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44.69</c:v>
                </c:pt>
                <c:pt idx="1">
                  <c:v>52.31</c:v>
                </c:pt>
                <c:pt idx="2">
                  <c:v>60.65</c:v>
                </c:pt>
                <c:pt idx="3">
                  <c:v>51.75</c:v>
                </c:pt>
                <c:pt idx="4">
                  <c:v>50.68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F9-43F0-9E87-A86182562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97.78</c:v>
                </c:pt>
                <c:pt idx="1">
                  <c:v>97.78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C-403E-BF4A-E7EC7D429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70.59</c:v>
                </c:pt>
                <c:pt idx="1">
                  <c:v>84.32</c:v>
                </c:pt>
                <c:pt idx="2">
                  <c:v>84.58</c:v>
                </c:pt>
                <c:pt idx="3">
                  <c:v>84.84</c:v>
                </c:pt>
                <c:pt idx="4">
                  <c:v>84.86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C-403E-BF4A-E7EC7D429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101.97</c:v>
                </c:pt>
                <c:pt idx="1">
                  <c:v>96.39</c:v>
                </c:pt>
                <c:pt idx="2">
                  <c:v>100.54</c:v>
                </c:pt>
                <c:pt idx="3">
                  <c:v>100.82</c:v>
                </c:pt>
                <c:pt idx="4">
                  <c:v>98.19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F9-468E-B38E-8D0C1D83E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F9-468E-B38E-8D0C1D83E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C-4CD4-83B1-4F3821E74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AC-4CD4-83B1-4F3821E74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4-401E-876C-9A9A0901A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44-401E-876C-9A9A0901A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1-4DD7-A281-ADC34BD24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11-4DD7-A281-ADC34BD24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D7-4E81-B5E0-6085E4689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7-4E81-B5E0-6085E4689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196.66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3-4EFB-908D-49F3151F5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1161.05</c:v>
                </c:pt>
                <c:pt idx="1">
                  <c:v>1081.8</c:v>
                </c:pt>
                <c:pt idx="2">
                  <c:v>974.93</c:v>
                </c:pt>
                <c:pt idx="3">
                  <c:v>855.8</c:v>
                </c:pt>
                <c:pt idx="4">
                  <c:v>789.46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53-4EFB-908D-49F3151F5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96.73</c:v>
                </c:pt>
                <c:pt idx="1">
                  <c:v>84.89</c:v>
                </c:pt>
                <c:pt idx="2">
                  <c:v>86.33</c:v>
                </c:pt>
                <c:pt idx="3">
                  <c:v>88.2</c:v>
                </c:pt>
                <c:pt idx="4">
                  <c:v>81.19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16-44FD-8EA6-E0160B165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41.08</c:v>
                </c:pt>
                <c:pt idx="1">
                  <c:v>52.19</c:v>
                </c:pt>
                <c:pt idx="2">
                  <c:v>55.32</c:v>
                </c:pt>
                <c:pt idx="3">
                  <c:v>59.8</c:v>
                </c:pt>
                <c:pt idx="4">
                  <c:v>57.77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16-44FD-8EA6-E0160B165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181.33</c:v>
                </c:pt>
                <c:pt idx="1">
                  <c:v>208.01</c:v>
                </c:pt>
                <c:pt idx="2">
                  <c:v>204.85</c:v>
                </c:pt>
                <c:pt idx="3">
                  <c:v>201.78</c:v>
                </c:pt>
                <c:pt idx="4">
                  <c:v>219.76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88-4B2E-97B1-6AD164C75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378.08</c:v>
                </c:pt>
                <c:pt idx="1">
                  <c:v>296.14</c:v>
                </c:pt>
                <c:pt idx="2">
                  <c:v>283.17</c:v>
                </c:pt>
                <c:pt idx="3">
                  <c:v>263.76</c:v>
                </c:pt>
                <c:pt idx="4">
                  <c:v>274.35000000000002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8-4B2E-97B1-6AD164C75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N19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3" t="str">
        <f>データ!H6</f>
        <v>香川県　善通寺市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32389</v>
      </c>
      <c r="AM8" s="50"/>
      <c r="AN8" s="50"/>
      <c r="AO8" s="50"/>
      <c r="AP8" s="50"/>
      <c r="AQ8" s="50"/>
      <c r="AR8" s="50"/>
      <c r="AS8" s="50"/>
      <c r="AT8" s="45">
        <f>データ!T6</f>
        <v>39.93</v>
      </c>
      <c r="AU8" s="45"/>
      <c r="AV8" s="45"/>
      <c r="AW8" s="45"/>
      <c r="AX8" s="45"/>
      <c r="AY8" s="45"/>
      <c r="AZ8" s="45"/>
      <c r="BA8" s="45"/>
      <c r="BB8" s="45">
        <f>データ!U6</f>
        <v>811.14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1.02</v>
      </c>
      <c r="Q10" s="45"/>
      <c r="R10" s="45"/>
      <c r="S10" s="45"/>
      <c r="T10" s="45"/>
      <c r="U10" s="45"/>
      <c r="V10" s="45"/>
      <c r="W10" s="45">
        <f>データ!Q6</f>
        <v>102.29</v>
      </c>
      <c r="X10" s="45"/>
      <c r="Y10" s="45"/>
      <c r="Z10" s="45"/>
      <c r="AA10" s="45"/>
      <c r="AB10" s="45"/>
      <c r="AC10" s="45"/>
      <c r="AD10" s="50">
        <f>データ!R6</f>
        <v>3130</v>
      </c>
      <c r="AE10" s="50"/>
      <c r="AF10" s="50"/>
      <c r="AG10" s="50"/>
      <c r="AH10" s="50"/>
      <c r="AI10" s="50"/>
      <c r="AJ10" s="50"/>
      <c r="AK10" s="2"/>
      <c r="AL10" s="50">
        <f>データ!V6</f>
        <v>328</v>
      </c>
      <c r="AM10" s="50"/>
      <c r="AN10" s="50"/>
      <c r="AO10" s="50"/>
      <c r="AP10" s="50"/>
      <c r="AQ10" s="50"/>
      <c r="AR10" s="50"/>
      <c r="AS10" s="50"/>
      <c r="AT10" s="45">
        <f>データ!W6</f>
        <v>0.34</v>
      </c>
      <c r="AU10" s="45"/>
      <c r="AV10" s="45"/>
      <c r="AW10" s="45"/>
      <c r="AX10" s="45"/>
      <c r="AY10" s="45"/>
      <c r="AZ10" s="45"/>
      <c r="BA10" s="45"/>
      <c r="BB10" s="45">
        <f>データ!X6</f>
        <v>964.71</v>
      </c>
      <c r="BC10" s="45"/>
      <c r="BD10" s="45"/>
      <c r="BE10" s="45"/>
      <c r="BF10" s="45"/>
      <c r="BG10" s="45"/>
      <c r="BH10" s="45"/>
      <c r="BI10" s="45"/>
      <c r="BJ10" s="2"/>
      <c r="BK10" s="2"/>
      <c r="BL10" s="68" t="s">
        <v>22</v>
      </c>
      <c r="BM10" s="6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0" t="s">
        <v>24</v>
      </c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</row>
    <row r="14" spans="1:78" ht="13.5" customHeight="1" x14ac:dyDescent="0.15">
      <c r="A14" s="2"/>
      <c r="B14" s="72" t="s">
        <v>25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4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3" t="s">
        <v>114</v>
      </c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3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3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3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3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3"/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3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3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3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3"/>
      <c r="BM25" s="54"/>
      <c r="BN25" s="54"/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3"/>
      <c r="BM26" s="54"/>
      <c r="BN26" s="54"/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3"/>
      <c r="BM27" s="54"/>
      <c r="BN27" s="54"/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3"/>
      <c r="BM28" s="54"/>
      <c r="BN28" s="54"/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3"/>
      <c r="BM29" s="54"/>
      <c r="BN29" s="54"/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3"/>
      <c r="BM30" s="54"/>
      <c r="BN30" s="54"/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3"/>
      <c r="BM31" s="54"/>
      <c r="BN31" s="54"/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3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3"/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3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3"/>
      <c r="BM35" s="54"/>
      <c r="BN35" s="54"/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3"/>
      <c r="BM36" s="54"/>
      <c r="BN36" s="54"/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3"/>
      <c r="BM37" s="54"/>
      <c r="BN37" s="54"/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3"/>
      <c r="BM38" s="54"/>
      <c r="BN38" s="54"/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3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3"/>
      <c r="BM40" s="54"/>
      <c r="BN40" s="54"/>
      <c r="BO40" s="54"/>
      <c r="BP40" s="54"/>
      <c r="BQ40" s="54"/>
      <c r="BR40" s="54"/>
      <c r="BS40" s="54"/>
      <c r="BT40" s="54"/>
      <c r="BU40" s="54"/>
      <c r="BV40" s="54"/>
      <c r="BW40" s="54"/>
      <c r="BX40" s="54"/>
      <c r="BY40" s="54"/>
      <c r="BZ40" s="5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3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3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3"/>
      <c r="BM43" s="54"/>
      <c r="BN43" s="54"/>
      <c r="BO43" s="54"/>
      <c r="BP43" s="54"/>
      <c r="BQ43" s="54"/>
      <c r="BR43" s="54"/>
      <c r="BS43" s="54"/>
      <c r="BT43" s="54"/>
      <c r="BU43" s="54"/>
      <c r="BV43" s="54"/>
      <c r="BW43" s="54"/>
      <c r="BX43" s="54"/>
      <c r="BY43" s="54"/>
      <c r="BZ43" s="5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6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27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3" t="s">
        <v>112</v>
      </c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3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3"/>
      <c r="BM49" s="54"/>
      <c r="BN49" s="54"/>
      <c r="BO49" s="54"/>
      <c r="BP49" s="54"/>
      <c r="BQ49" s="54"/>
      <c r="BR49" s="54"/>
      <c r="BS49" s="54"/>
      <c r="BT49" s="54"/>
      <c r="BU49" s="54"/>
      <c r="BV49" s="54"/>
      <c r="BW49" s="54"/>
      <c r="BX49" s="54"/>
      <c r="BY49" s="54"/>
      <c r="BZ49" s="5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3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3"/>
      <c r="BM51" s="54"/>
      <c r="BN51" s="54"/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3"/>
      <c r="BM52" s="54"/>
      <c r="BN52" s="54"/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3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3"/>
      <c r="BM54" s="54"/>
      <c r="BN54" s="54"/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3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3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3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3"/>
      <c r="BM58" s="54"/>
      <c r="BN58" s="54"/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3"/>
      <c r="BM59" s="54"/>
      <c r="BN59" s="54"/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5"/>
    </row>
    <row r="60" spans="1:78" ht="13.5" customHeight="1" x14ac:dyDescent="0.15">
      <c r="A60" s="2"/>
      <c r="B60" s="59" t="s">
        <v>28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53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5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53"/>
      <c r="BM61" s="54"/>
      <c r="BN61" s="54"/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3"/>
      <c r="BM62" s="54"/>
      <c r="BN62" s="54"/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6"/>
      <c r="BM63" s="57"/>
      <c r="BN63" s="57"/>
      <c r="BO63" s="57"/>
      <c r="BP63" s="57"/>
      <c r="BQ63" s="57"/>
      <c r="BR63" s="57"/>
      <c r="BS63" s="57"/>
      <c r="BT63" s="57"/>
      <c r="BU63" s="57"/>
      <c r="BV63" s="57"/>
      <c r="BW63" s="57"/>
      <c r="BX63" s="57"/>
      <c r="BY63" s="57"/>
      <c r="BZ63" s="5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29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3" t="s">
        <v>113</v>
      </c>
      <c r="BM66" s="54"/>
      <c r="BN66" s="54"/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3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3"/>
      <c r="BM68" s="54"/>
      <c r="BN68" s="54"/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3"/>
      <c r="BM69" s="54"/>
      <c r="BN69" s="54"/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3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3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3"/>
      <c r="BM72" s="54"/>
      <c r="BN72" s="54"/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3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3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3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3"/>
      <c r="BM76" s="54"/>
      <c r="BN76" s="54"/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3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3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3"/>
      <c r="BM79" s="54"/>
      <c r="BN79" s="54"/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3"/>
      <c r="BM80" s="54"/>
      <c r="BN80" s="54"/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3"/>
      <c r="BM81" s="54"/>
      <c r="BN81" s="54"/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6"/>
      <c r="BM82" s="57"/>
      <c r="BN82" s="57"/>
      <c r="BO82" s="57"/>
      <c r="BP82" s="57"/>
      <c r="BQ82" s="57"/>
      <c r="BR82" s="57"/>
      <c r="BS82" s="57"/>
      <c r="BT82" s="57"/>
      <c r="BU82" s="57"/>
      <c r="BV82" s="57"/>
      <c r="BW82" s="57"/>
      <c r="BX82" s="57"/>
      <c r="BY82" s="57"/>
      <c r="BZ82" s="5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【747.76】</v>
      </c>
      <c r="I86" s="26" t="str">
        <f>データ!CA6</f>
        <v>【59.51】</v>
      </c>
      <c r="J86" s="26" t="str">
        <f>データ!CL6</f>
        <v>【261.46】</v>
      </c>
      <c r="K86" s="26" t="str">
        <f>データ!CW6</f>
        <v>【52.23】</v>
      </c>
      <c r="L86" s="26" t="str">
        <f>データ!DH6</f>
        <v>【85.82】</v>
      </c>
      <c r="M86" s="26" t="s">
        <v>45</v>
      </c>
      <c r="N86" s="26" t="s">
        <v>43</v>
      </c>
      <c r="O86" s="26" t="str">
        <f>データ!EO6</f>
        <v>【0.02】</v>
      </c>
    </row>
  </sheetData>
  <sheetProtection algorithmName="SHA-512" hashValue="Q+MZ6DO4cyTN86MBosYnSfj+bDHsttrqMazHWXt5NH5bMNS5Og5BYQgDhZhGbKhsj6Yrzfa3gN2f+hwQHw/uyQ==" saltValue="hWIEMLaMcySOcK+YDtEwo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6" t="s">
        <v>55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56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57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59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60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61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62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63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64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65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66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67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68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69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2018</v>
      </c>
      <c r="C6" s="33">
        <f t="shared" ref="C6:X6" si="3">C7</f>
        <v>372048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香川県　善通寺市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1.02</v>
      </c>
      <c r="Q6" s="34">
        <f t="shared" si="3"/>
        <v>102.29</v>
      </c>
      <c r="R6" s="34">
        <f t="shared" si="3"/>
        <v>3130</v>
      </c>
      <c r="S6" s="34">
        <f t="shared" si="3"/>
        <v>32389</v>
      </c>
      <c r="T6" s="34">
        <f t="shared" si="3"/>
        <v>39.93</v>
      </c>
      <c r="U6" s="34">
        <f t="shared" si="3"/>
        <v>811.14</v>
      </c>
      <c r="V6" s="34">
        <f t="shared" si="3"/>
        <v>328</v>
      </c>
      <c r="W6" s="34">
        <f t="shared" si="3"/>
        <v>0.34</v>
      </c>
      <c r="X6" s="34">
        <f t="shared" si="3"/>
        <v>964.71</v>
      </c>
      <c r="Y6" s="35">
        <f>IF(Y7="",NA(),Y7)</f>
        <v>101.97</v>
      </c>
      <c r="Z6" s="35">
        <f t="shared" ref="Z6:AH6" si="4">IF(Z7="",NA(),Z7)</f>
        <v>96.39</v>
      </c>
      <c r="AA6" s="35">
        <f t="shared" si="4"/>
        <v>100.54</v>
      </c>
      <c r="AB6" s="35">
        <f t="shared" si="4"/>
        <v>100.82</v>
      </c>
      <c r="AC6" s="35">
        <f t="shared" si="4"/>
        <v>98.19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196.66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1161.05</v>
      </c>
      <c r="BL6" s="35">
        <f t="shared" si="7"/>
        <v>1081.8</v>
      </c>
      <c r="BM6" s="35">
        <f t="shared" si="7"/>
        <v>974.93</v>
      </c>
      <c r="BN6" s="35">
        <f t="shared" si="7"/>
        <v>855.8</v>
      </c>
      <c r="BO6" s="35">
        <f t="shared" si="7"/>
        <v>789.46</v>
      </c>
      <c r="BP6" s="34" t="str">
        <f>IF(BP7="","",IF(BP7="-","【-】","【"&amp;SUBSTITUTE(TEXT(BP7,"#,##0.00"),"-","△")&amp;"】"))</f>
        <v>【747.76】</v>
      </c>
      <c r="BQ6" s="35">
        <f>IF(BQ7="",NA(),BQ7)</f>
        <v>96.73</v>
      </c>
      <c r="BR6" s="35">
        <f t="shared" ref="BR6:BZ6" si="8">IF(BR7="",NA(),BR7)</f>
        <v>84.89</v>
      </c>
      <c r="BS6" s="35">
        <f t="shared" si="8"/>
        <v>86.33</v>
      </c>
      <c r="BT6" s="35">
        <f t="shared" si="8"/>
        <v>88.2</v>
      </c>
      <c r="BU6" s="35">
        <f t="shared" si="8"/>
        <v>81.19</v>
      </c>
      <c r="BV6" s="35">
        <f t="shared" si="8"/>
        <v>41.08</v>
      </c>
      <c r="BW6" s="35">
        <f t="shared" si="8"/>
        <v>52.19</v>
      </c>
      <c r="BX6" s="35">
        <f t="shared" si="8"/>
        <v>55.32</v>
      </c>
      <c r="BY6" s="35">
        <f t="shared" si="8"/>
        <v>59.8</v>
      </c>
      <c r="BZ6" s="35">
        <f t="shared" si="8"/>
        <v>57.77</v>
      </c>
      <c r="CA6" s="34" t="str">
        <f>IF(CA7="","",IF(CA7="-","【-】","【"&amp;SUBSTITUTE(TEXT(CA7,"#,##0.00"),"-","△")&amp;"】"))</f>
        <v>【59.51】</v>
      </c>
      <c r="CB6" s="35">
        <f>IF(CB7="",NA(),CB7)</f>
        <v>181.33</v>
      </c>
      <c r="CC6" s="35">
        <f t="shared" ref="CC6:CK6" si="9">IF(CC7="",NA(),CC7)</f>
        <v>208.01</v>
      </c>
      <c r="CD6" s="35">
        <f t="shared" si="9"/>
        <v>204.85</v>
      </c>
      <c r="CE6" s="35">
        <f t="shared" si="9"/>
        <v>201.78</v>
      </c>
      <c r="CF6" s="35">
        <f t="shared" si="9"/>
        <v>219.76</v>
      </c>
      <c r="CG6" s="35">
        <f t="shared" si="9"/>
        <v>378.08</v>
      </c>
      <c r="CH6" s="35">
        <f t="shared" si="9"/>
        <v>296.14</v>
      </c>
      <c r="CI6" s="35">
        <f t="shared" si="9"/>
        <v>283.17</v>
      </c>
      <c r="CJ6" s="35">
        <f t="shared" si="9"/>
        <v>263.76</v>
      </c>
      <c r="CK6" s="35">
        <f t="shared" si="9"/>
        <v>274.35000000000002</v>
      </c>
      <c r="CL6" s="34" t="str">
        <f>IF(CL7="","",IF(CL7="-","【-】","【"&amp;SUBSTITUTE(TEXT(CL7,"#,##0.00"),"-","△")&amp;"】"))</f>
        <v>【261.46】</v>
      </c>
      <c r="CM6" s="35">
        <f>IF(CM7="",NA(),CM7)</f>
        <v>51.09</v>
      </c>
      <c r="CN6" s="35">
        <f t="shared" ref="CN6:CV6" si="10">IF(CN7="",NA(),CN7)</f>
        <v>50.54</v>
      </c>
      <c r="CO6" s="35">
        <f t="shared" si="10"/>
        <v>50</v>
      </c>
      <c r="CP6" s="35">
        <f t="shared" si="10"/>
        <v>50</v>
      </c>
      <c r="CQ6" s="35">
        <f t="shared" si="10"/>
        <v>50.54</v>
      </c>
      <c r="CR6" s="35">
        <f t="shared" si="10"/>
        <v>44.69</v>
      </c>
      <c r="CS6" s="35">
        <f t="shared" si="10"/>
        <v>52.31</v>
      </c>
      <c r="CT6" s="35">
        <f t="shared" si="10"/>
        <v>60.65</v>
      </c>
      <c r="CU6" s="35">
        <f t="shared" si="10"/>
        <v>51.75</v>
      </c>
      <c r="CV6" s="35">
        <f t="shared" si="10"/>
        <v>50.68</v>
      </c>
      <c r="CW6" s="34" t="str">
        <f>IF(CW7="","",IF(CW7="-","【-】","【"&amp;SUBSTITUTE(TEXT(CW7,"#,##0.00"),"-","△")&amp;"】"))</f>
        <v>【52.23】</v>
      </c>
      <c r="CX6" s="35">
        <f>IF(CX7="",NA(),CX7)</f>
        <v>97.78</v>
      </c>
      <c r="CY6" s="35">
        <f t="shared" ref="CY6:DG6" si="11">IF(CY7="",NA(),CY7)</f>
        <v>97.78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70.59</v>
      </c>
      <c r="DD6" s="35">
        <f t="shared" si="11"/>
        <v>84.32</v>
      </c>
      <c r="DE6" s="35">
        <f t="shared" si="11"/>
        <v>84.58</v>
      </c>
      <c r="DF6" s="35">
        <f t="shared" si="11"/>
        <v>84.84</v>
      </c>
      <c r="DG6" s="35">
        <f t="shared" si="11"/>
        <v>84.86</v>
      </c>
      <c r="DH6" s="34" t="str">
        <f>IF(DH7="","",IF(DH7="-","【-】","【"&amp;SUBSTITUTE(TEXT(DH7,"#,##0.00"),"-","△")&amp;"】"))</f>
        <v>【85.82】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0.01</v>
      </c>
      <c r="EL6" s="35">
        <f t="shared" si="14"/>
        <v>2.0499999999999998</v>
      </c>
      <c r="EM6" s="35">
        <f t="shared" si="14"/>
        <v>0.01</v>
      </c>
      <c r="EN6" s="35">
        <f t="shared" si="14"/>
        <v>0.01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2018</v>
      </c>
      <c r="C7" s="37">
        <v>372048</v>
      </c>
      <c r="D7" s="37">
        <v>47</v>
      </c>
      <c r="E7" s="37">
        <v>17</v>
      </c>
      <c r="F7" s="37">
        <v>5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1.02</v>
      </c>
      <c r="Q7" s="38">
        <v>102.29</v>
      </c>
      <c r="R7" s="38">
        <v>3130</v>
      </c>
      <c r="S7" s="38">
        <v>32389</v>
      </c>
      <c r="T7" s="38">
        <v>39.93</v>
      </c>
      <c r="U7" s="38">
        <v>811.14</v>
      </c>
      <c r="V7" s="38">
        <v>328</v>
      </c>
      <c r="W7" s="38">
        <v>0.34</v>
      </c>
      <c r="X7" s="38">
        <v>964.71</v>
      </c>
      <c r="Y7" s="38">
        <v>101.97</v>
      </c>
      <c r="Z7" s="38">
        <v>96.39</v>
      </c>
      <c r="AA7" s="38">
        <v>100.54</v>
      </c>
      <c r="AB7" s="38">
        <v>100.82</v>
      </c>
      <c r="AC7" s="38">
        <v>98.19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196.66</v>
      </c>
      <c r="BG7" s="38">
        <v>0</v>
      </c>
      <c r="BH7" s="38">
        <v>0</v>
      </c>
      <c r="BI7" s="38">
        <v>0</v>
      </c>
      <c r="BJ7" s="38">
        <v>0</v>
      </c>
      <c r="BK7" s="38">
        <v>1161.05</v>
      </c>
      <c r="BL7" s="38">
        <v>1081.8</v>
      </c>
      <c r="BM7" s="38">
        <v>974.93</v>
      </c>
      <c r="BN7" s="38">
        <v>855.8</v>
      </c>
      <c r="BO7" s="38">
        <v>789.46</v>
      </c>
      <c r="BP7" s="38">
        <v>747.76</v>
      </c>
      <c r="BQ7" s="38">
        <v>96.73</v>
      </c>
      <c r="BR7" s="38">
        <v>84.89</v>
      </c>
      <c r="BS7" s="38">
        <v>86.33</v>
      </c>
      <c r="BT7" s="38">
        <v>88.2</v>
      </c>
      <c r="BU7" s="38">
        <v>81.19</v>
      </c>
      <c r="BV7" s="38">
        <v>41.08</v>
      </c>
      <c r="BW7" s="38">
        <v>52.19</v>
      </c>
      <c r="BX7" s="38">
        <v>55.32</v>
      </c>
      <c r="BY7" s="38">
        <v>59.8</v>
      </c>
      <c r="BZ7" s="38">
        <v>57.77</v>
      </c>
      <c r="CA7" s="38">
        <v>59.51</v>
      </c>
      <c r="CB7" s="38">
        <v>181.33</v>
      </c>
      <c r="CC7" s="38">
        <v>208.01</v>
      </c>
      <c r="CD7" s="38">
        <v>204.85</v>
      </c>
      <c r="CE7" s="38">
        <v>201.78</v>
      </c>
      <c r="CF7" s="38">
        <v>219.76</v>
      </c>
      <c r="CG7" s="38">
        <v>378.08</v>
      </c>
      <c r="CH7" s="38">
        <v>296.14</v>
      </c>
      <c r="CI7" s="38">
        <v>283.17</v>
      </c>
      <c r="CJ7" s="38">
        <v>263.76</v>
      </c>
      <c r="CK7" s="38">
        <v>274.35000000000002</v>
      </c>
      <c r="CL7" s="38">
        <v>261.45999999999998</v>
      </c>
      <c r="CM7" s="38">
        <v>51.09</v>
      </c>
      <c r="CN7" s="38">
        <v>50.54</v>
      </c>
      <c r="CO7" s="38">
        <v>50</v>
      </c>
      <c r="CP7" s="38">
        <v>50</v>
      </c>
      <c r="CQ7" s="38">
        <v>50.54</v>
      </c>
      <c r="CR7" s="38">
        <v>44.69</v>
      </c>
      <c r="CS7" s="38">
        <v>52.31</v>
      </c>
      <c r="CT7" s="38">
        <v>60.65</v>
      </c>
      <c r="CU7" s="38">
        <v>51.75</v>
      </c>
      <c r="CV7" s="38">
        <v>50.68</v>
      </c>
      <c r="CW7" s="38">
        <v>52.23</v>
      </c>
      <c r="CX7" s="38">
        <v>97.78</v>
      </c>
      <c r="CY7" s="38">
        <v>97.78</v>
      </c>
      <c r="CZ7" s="38">
        <v>100</v>
      </c>
      <c r="DA7" s="38">
        <v>100</v>
      </c>
      <c r="DB7" s="38">
        <v>100</v>
      </c>
      <c r="DC7" s="38">
        <v>70.59</v>
      </c>
      <c r="DD7" s="38">
        <v>84.32</v>
      </c>
      <c r="DE7" s="38">
        <v>84.58</v>
      </c>
      <c r="DF7" s="38">
        <v>84.84</v>
      </c>
      <c r="DG7" s="38">
        <v>84.86</v>
      </c>
      <c r="DH7" s="38">
        <v>85.82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0.01</v>
      </c>
      <c r="EL7" s="38">
        <v>2.0499999999999998</v>
      </c>
      <c r="EM7" s="38">
        <v>0.01</v>
      </c>
      <c r="EN7" s="38">
        <v>0.01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2019-12-05T05:22:25Z</dcterms:created>
  <dcterms:modified xsi:type="dcterms:W3CDTF">2020-01-16T04:13:56Z</dcterms:modified>
  <cp:category/>
</cp:coreProperties>
</file>