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X:\10 業務係\80 経営比較分析表\R3年度分\"/>
    </mc:Choice>
  </mc:AlternateContent>
  <xr:revisionPtr revIDLastSave="0" documentId="13_ncr:1_{670424CC-2601-4754-A417-A5D3EE473902}" xr6:coauthVersionLast="36" xr6:coauthVersionMax="36" xr10:uidLastSave="{00000000-0000-0000-0000-000000000000}"/>
  <workbookProtection workbookAlgorithmName="SHA-512" workbookHashValue="QA1pZB79Km78PfHGn0ct7tWasqP0KTA/jBoVD8IAnOqeOzwMdB6K9tPRQiDGplpjb85F6nkIuvU7i5vIygsV3g==" workbookSaltValue="dUUnIlDFep3aBkJJ5eMNOQ==" workbookSpinCount="100000" lockStructure="1"/>
  <bookViews>
    <workbookView xWindow="0" yWindow="0" windowWidth="19200" windowHeight="61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AD10" i="4" s="1"/>
  <c r="Q6" i="5"/>
  <c r="P6" i="5"/>
  <c r="O6" i="5"/>
  <c r="I10" i="4" s="1"/>
  <c r="N6" i="5"/>
  <c r="M6" i="5"/>
  <c r="AD8" i="4" s="1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H86" i="4"/>
  <c r="E86" i="4"/>
  <c r="BB10" i="4"/>
  <c r="AL10" i="4"/>
  <c r="W10" i="4"/>
  <c r="P10" i="4"/>
  <c r="B10" i="4"/>
  <c r="BB8" i="4"/>
  <c r="AT8" i="4"/>
  <c r="W8" i="4"/>
  <c r="B8" i="4"/>
  <c r="B6" i="4"/>
</calcChain>
</file>

<file path=xl/sharedStrings.xml><?xml version="1.0" encoding="utf-8"?>
<sst xmlns="http://schemas.openxmlformats.org/spreadsheetml/2006/main" count="236" uniqueCount="120">
  <si>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</si>
  <si>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</si>
  <si>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</si>
  <si>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</si>
  <si>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</si>
  <si>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</si>
  <si>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</si>
  <si>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</si>
  <si>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</si>
  <si>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</si>
  <si>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</si>
  <si>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</si>
  <si>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</si>
  <si>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</si>
  <si>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</si>
  <si>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</si>
  <si>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</si>
  <si>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</si>
  <si>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</si>
  <si>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</si>
  <si>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</si>
  <si>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</si>
  <si>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</si>
  <si>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</si>
  <si>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</si>
  <si>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</si>
  <si>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</si>
  <si>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</si>
  <si>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</si>
  <si>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</si>
  <si>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</si>
  <si>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</si>
  <si>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</si>
  <si>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</si>
  <si>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</si>
  <si>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</si>
  <si>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</si>
  <si>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</si>
  <si>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</si>
  <si>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</si>
  <si>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</si>
  <si>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</si>
  <si>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</si>
  <si>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</si>
  <si>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</si>
  <si>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</si>
  <si>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</si>
  <si>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</si>
  <si>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</si>
  <si>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</si>
  <si>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</si>
  <si>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</si>
  <si>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</si>
  <si>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</si>
  <si>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</si>
  <si>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</si>
  <si>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</si>
  <si>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</si>
  <si>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</si>
  <si>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</si>
  <si>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</si>
  <si>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</si>
  <si>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</si>
  <si>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</si>
  <si>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</si>
  <si>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</si>
  <si>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</si>
  <si>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</si>
  <si>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</si>
  <si>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</si>
  <si>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</si>
  <si>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</si>
  <si>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</si>
  <si>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</si>
  <si>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</si>
  <si>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</si>
  <si>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</si>
  <si>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</si>
  <si>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</si>
  <si>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</si>
  <si>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</si>
  <si>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</si>
  <si>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</si>
  <si>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</si>
  <si>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</si>
  <si>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</si>
  <si>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</si>
  <si>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</si>
  <si>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</si>
  <si>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</si>
  <si>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</si>
  <si>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</si>
  <si>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</si>
  <si>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</si>
  <si>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</si>
  <si>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</si>
  <si>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</si>
  <si>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</si>
  <si>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香川県　善通寺市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</si>
  <si>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</si>
  <si>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</si>
  <si>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</si>
  <si>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</si>
  <si>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</si>
  <si>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</si>
  <si>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</si>
  <si>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</si>
  <si>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</si>
  <si>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</si>
  <si>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</si>
  <si>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</si>
  <si>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</si>
  <si>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</si>
  <si>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</si>
  <si>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</si>
  <si>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</si>
  <si>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</si>
  <si>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農業集落排水施設の供用開始は平成12年4月であり、また、公共下水道への接続を令和6年度から予定しているため、具体的な老朽化対策を実施する必要性は薄いと考えている。現時点においては、施設の安定稼働に努めたい。</t>
    <rPh sb="38" eb="40">
      <t>レイワ</t>
    </rPh>
    <rPh sb="41" eb="43">
      <t>ネンド</t>
    </rPh>
    <phoneticPr fontId="4"/>
  </si>
  <si>
    <t>小規模な地域における事業であり、現在維持管理に主眼を置いた経営を行っているところである。公共下水道への接続が実現されるまで、平成28年度に策定した経営戦略（平成29年度～令和8年度）に基づき、計画的な財政運営を図り、安定経営に努めていきたい。</t>
    <phoneticPr fontId="4"/>
  </si>
  <si>
    <t>他会計繰入金収入の減少等により、収益的収支比率は昨年度と比べて0.32ポイント下降した。
400人程度が利用する小規模な地域における排水事業であり、今後使用料収入等が大きく増加することは期待できない。令和6年度に公共下水道へ接続することを予定しているが、令和12年度まで元金償還が継続することとなっていること等を踏まえ、施設の安定稼働を図りながら、規模に応じた経営活動を行っていきたい。</t>
    <rPh sb="9" eb="11">
      <t>ゲンショウ</t>
    </rPh>
    <rPh sb="39" eb="41">
      <t>カコウ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</si>
</sst>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5-4A97-A800-4C7D92136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2.0499999999999998</c:v>
                </c:pt>
                <c:pt idx="1">
                  <c:v>0.01</c:v>
                </c:pt>
                <c:pt idx="2">
                  <c:v>0.01</c:v>
                </c:pt>
                <c:pt idx="3">
                  <c:v>0.02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5-4A97-A800-4C7D92136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50</c:v>
                </c:pt>
                <c:pt idx="1">
                  <c:v>50</c:v>
                </c:pt>
                <c:pt idx="2">
                  <c:v>50.54</c:v>
                </c:pt>
                <c:pt idx="3">
                  <c:v>49.46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8-4A06-9A55-EBA0BE837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60.65</c:v>
                </c:pt>
                <c:pt idx="1">
                  <c:v>51.75</c:v>
                </c:pt>
                <c:pt idx="2">
                  <c:v>50.68</c:v>
                </c:pt>
                <c:pt idx="3">
                  <c:v>50.14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F8-4A06-9A55-EBA0BE837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6-4751-A656-1465B8318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84.58</c:v>
                </c:pt>
                <c:pt idx="1">
                  <c:v>84.84</c:v>
                </c:pt>
                <c:pt idx="2">
                  <c:v>84.86</c:v>
                </c:pt>
                <c:pt idx="3">
                  <c:v>84.98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56-4751-A656-1465B8318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100.54</c:v>
                </c:pt>
                <c:pt idx="1">
                  <c:v>100.82</c:v>
                </c:pt>
                <c:pt idx="2">
                  <c:v>98.19</c:v>
                </c:pt>
                <c:pt idx="3">
                  <c:v>101.03</c:v>
                </c:pt>
                <c:pt idx="4">
                  <c:v>100.71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FE-4725-B136-BF5FEDD5F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FE-4725-B136-BF5FEDD5F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69-40A5-B616-471063112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69-40A5-B616-471063112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B-4118-B599-7C9BFD881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7B-4118-B599-7C9BFD881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0A-4F68-9183-409425B82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0A-4F68-9183-409425B82F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29-4C25-8DBE-BE27D481C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29-4C25-8DBE-BE27D481C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22-4B57-AE0C-E429E5FB8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974.93</c:v>
                </c:pt>
                <c:pt idx="1">
                  <c:v>855.8</c:v>
                </c:pt>
                <c:pt idx="2">
                  <c:v>789.46</c:v>
                </c:pt>
                <c:pt idx="3">
                  <c:v>826.83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22-4B57-AE0C-E429E5FB8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86.33</c:v>
                </c:pt>
                <c:pt idx="1">
                  <c:v>88.2</c:v>
                </c:pt>
                <c:pt idx="2">
                  <c:v>81.19</c:v>
                </c:pt>
                <c:pt idx="3">
                  <c:v>79.56</c:v>
                </c:pt>
                <c:pt idx="4">
                  <c:v>82.91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E-4C63-8CD9-6AAB008A1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55.32</c:v>
                </c:pt>
                <c:pt idx="1">
                  <c:v>59.8</c:v>
                </c:pt>
                <c:pt idx="2">
                  <c:v>57.77</c:v>
                </c:pt>
                <c:pt idx="3">
                  <c:v>57.31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FE-4C63-8CD9-6AAB008A1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204.85</c:v>
                </c:pt>
                <c:pt idx="1">
                  <c:v>201.78</c:v>
                </c:pt>
                <c:pt idx="2">
                  <c:v>219.76</c:v>
                </c:pt>
                <c:pt idx="3">
                  <c:v>225.85</c:v>
                </c:pt>
                <c:pt idx="4">
                  <c:v>219.82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CE-4D09-86E7-016DDE82A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283.17</c:v>
                </c:pt>
                <c:pt idx="1">
                  <c:v>263.76</c:v>
                </c:pt>
                <c:pt idx="2">
                  <c:v>274.35000000000002</c:v>
                </c:pt>
                <c:pt idx="3">
                  <c:v>273.52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CE-4D09-86E7-016DDE82A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F14" zoomScaleNormal="100" workbookViewId="0">
      <selection activeCell="BL16" sqref="BL16:BZ44"/>
    </sheetView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2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2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4" t="str">
        <f>データ!H6</f>
        <v>香川県　善通寺市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31495</v>
      </c>
      <c r="AM8" s="51"/>
      <c r="AN8" s="51"/>
      <c r="AO8" s="51"/>
      <c r="AP8" s="51"/>
      <c r="AQ8" s="51"/>
      <c r="AR8" s="51"/>
      <c r="AS8" s="51"/>
      <c r="AT8" s="46">
        <f>データ!T6</f>
        <v>39.93</v>
      </c>
      <c r="AU8" s="46"/>
      <c r="AV8" s="46"/>
      <c r="AW8" s="46"/>
      <c r="AX8" s="46"/>
      <c r="AY8" s="46"/>
      <c r="AZ8" s="46"/>
      <c r="BA8" s="46"/>
      <c r="BB8" s="46">
        <f>データ!U6</f>
        <v>788.76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1.25</v>
      </c>
      <c r="Q10" s="46"/>
      <c r="R10" s="46"/>
      <c r="S10" s="46"/>
      <c r="T10" s="46"/>
      <c r="U10" s="46"/>
      <c r="V10" s="46"/>
      <c r="W10" s="46">
        <f>データ!Q6</f>
        <v>103.19</v>
      </c>
      <c r="X10" s="46"/>
      <c r="Y10" s="46"/>
      <c r="Z10" s="46"/>
      <c r="AA10" s="46"/>
      <c r="AB10" s="46"/>
      <c r="AC10" s="46"/>
      <c r="AD10" s="51">
        <f>データ!R6</f>
        <v>3190</v>
      </c>
      <c r="AE10" s="51"/>
      <c r="AF10" s="51"/>
      <c r="AG10" s="51"/>
      <c r="AH10" s="51"/>
      <c r="AI10" s="51"/>
      <c r="AJ10" s="51"/>
      <c r="AK10" s="2"/>
      <c r="AL10" s="51">
        <f>データ!V6</f>
        <v>392</v>
      </c>
      <c r="AM10" s="51"/>
      <c r="AN10" s="51"/>
      <c r="AO10" s="51"/>
      <c r="AP10" s="51"/>
      <c r="AQ10" s="51"/>
      <c r="AR10" s="51"/>
      <c r="AS10" s="51"/>
      <c r="AT10" s="46">
        <f>データ!W6</f>
        <v>0.34</v>
      </c>
      <c r="AU10" s="46"/>
      <c r="AV10" s="46"/>
      <c r="AW10" s="46"/>
      <c r="AX10" s="46"/>
      <c r="AY10" s="46"/>
      <c r="AZ10" s="46"/>
      <c r="BA10" s="46"/>
      <c r="BB10" s="46">
        <f>データ!X6</f>
        <v>1152.94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2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2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119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117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2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2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118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【832.52】</v>
      </c>
      <c r="I86" s="26" t="str">
        <f>データ!CA6</f>
        <v>【60.94】</v>
      </c>
      <c r="J86" s="26" t="str">
        <f>データ!CL6</f>
        <v>【253.04】</v>
      </c>
      <c r="K86" s="26" t="str">
        <f>データ!CW6</f>
        <v>【54.84】</v>
      </c>
      <c r="L86" s="26" t="str">
        <f>データ!DH6</f>
        <v>【86.60】</v>
      </c>
      <c r="M86" s="26" t="s">
        <v>43</v>
      </c>
      <c r="N86" s="26" t="s">
        <v>44</v>
      </c>
      <c r="O86" s="26" t="str">
        <f>データ!EO6</f>
        <v>【0.16】</v>
      </c>
    </row>
  </sheetData>
  <sheetProtection algorithmName="SHA-512" hashValue="uxDNBA0j8FFeVrkWvIS7ub5IZcoYzse4OPGudBspiXIMnOU3usshUPhvvXM+5dlmAg+5Z5jrcDhRfUU2yuRHVA==" saltValue="A1MSif48mRNRZL+rySnwe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1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2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2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2">
      <c r="A6" s="28" t="s">
        <v>97</v>
      </c>
      <c r="B6" s="33">
        <f>B7</f>
        <v>2020</v>
      </c>
      <c r="C6" s="33">
        <f t="shared" ref="C6:X6" si="3">C7</f>
        <v>372048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香川県　善通寺市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1.25</v>
      </c>
      <c r="Q6" s="34">
        <f t="shared" si="3"/>
        <v>103.19</v>
      </c>
      <c r="R6" s="34">
        <f t="shared" si="3"/>
        <v>3190</v>
      </c>
      <c r="S6" s="34">
        <f t="shared" si="3"/>
        <v>31495</v>
      </c>
      <c r="T6" s="34">
        <f t="shared" si="3"/>
        <v>39.93</v>
      </c>
      <c r="U6" s="34">
        <f t="shared" si="3"/>
        <v>788.76</v>
      </c>
      <c r="V6" s="34">
        <f t="shared" si="3"/>
        <v>392</v>
      </c>
      <c r="W6" s="34">
        <f t="shared" si="3"/>
        <v>0.34</v>
      </c>
      <c r="X6" s="34">
        <f t="shared" si="3"/>
        <v>1152.94</v>
      </c>
      <c r="Y6" s="35">
        <f>IF(Y7="",NA(),Y7)</f>
        <v>100.54</v>
      </c>
      <c r="Z6" s="35">
        <f t="shared" ref="Z6:AH6" si="4">IF(Z7="",NA(),Z7)</f>
        <v>100.82</v>
      </c>
      <c r="AA6" s="35">
        <f t="shared" si="4"/>
        <v>98.19</v>
      </c>
      <c r="AB6" s="35">
        <f t="shared" si="4"/>
        <v>101.03</v>
      </c>
      <c r="AC6" s="35">
        <f t="shared" si="4"/>
        <v>100.71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974.93</v>
      </c>
      <c r="BL6" s="35">
        <f t="shared" si="7"/>
        <v>855.8</v>
      </c>
      <c r="BM6" s="35">
        <f t="shared" si="7"/>
        <v>789.46</v>
      </c>
      <c r="BN6" s="35">
        <f t="shared" si="7"/>
        <v>826.83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>
        <f>IF(BQ7="",NA(),BQ7)</f>
        <v>86.33</v>
      </c>
      <c r="BR6" s="35">
        <f t="shared" ref="BR6:BZ6" si="8">IF(BR7="",NA(),BR7)</f>
        <v>88.2</v>
      </c>
      <c r="BS6" s="35">
        <f t="shared" si="8"/>
        <v>81.19</v>
      </c>
      <c r="BT6" s="35">
        <f t="shared" si="8"/>
        <v>79.56</v>
      </c>
      <c r="BU6" s="35">
        <f t="shared" si="8"/>
        <v>82.91</v>
      </c>
      <c r="BV6" s="35">
        <f t="shared" si="8"/>
        <v>55.32</v>
      </c>
      <c r="BW6" s="35">
        <f t="shared" si="8"/>
        <v>59.8</v>
      </c>
      <c r="BX6" s="35">
        <f t="shared" si="8"/>
        <v>57.77</v>
      </c>
      <c r="BY6" s="35">
        <f t="shared" si="8"/>
        <v>57.31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>
        <f>IF(CB7="",NA(),CB7)</f>
        <v>204.85</v>
      </c>
      <c r="CC6" s="35">
        <f t="shared" ref="CC6:CK6" si="9">IF(CC7="",NA(),CC7)</f>
        <v>201.78</v>
      </c>
      <c r="CD6" s="35">
        <f t="shared" si="9"/>
        <v>219.76</v>
      </c>
      <c r="CE6" s="35">
        <f t="shared" si="9"/>
        <v>225.85</v>
      </c>
      <c r="CF6" s="35">
        <f t="shared" si="9"/>
        <v>219.82</v>
      </c>
      <c r="CG6" s="35">
        <f t="shared" si="9"/>
        <v>283.17</v>
      </c>
      <c r="CH6" s="35">
        <f t="shared" si="9"/>
        <v>263.76</v>
      </c>
      <c r="CI6" s="35">
        <f t="shared" si="9"/>
        <v>274.35000000000002</v>
      </c>
      <c r="CJ6" s="35">
        <f t="shared" si="9"/>
        <v>273.52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>
        <f>IF(CM7="",NA(),CM7)</f>
        <v>50</v>
      </c>
      <c r="CN6" s="35">
        <f t="shared" ref="CN6:CV6" si="10">IF(CN7="",NA(),CN7)</f>
        <v>50</v>
      </c>
      <c r="CO6" s="35">
        <f t="shared" si="10"/>
        <v>50.54</v>
      </c>
      <c r="CP6" s="35">
        <f t="shared" si="10"/>
        <v>49.46</v>
      </c>
      <c r="CQ6" s="35">
        <f t="shared" si="10"/>
        <v>50</v>
      </c>
      <c r="CR6" s="35">
        <f t="shared" si="10"/>
        <v>60.65</v>
      </c>
      <c r="CS6" s="35">
        <f t="shared" si="10"/>
        <v>51.75</v>
      </c>
      <c r="CT6" s="35">
        <f t="shared" si="10"/>
        <v>50.68</v>
      </c>
      <c r="CU6" s="35">
        <f t="shared" si="10"/>
        <v>50.14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84.58</v>
      </c>
      <c r="DD6" s="35">
        <f t="shared" si="11"/>
        <v>84.84</v>
      </c>
      <c r="DE6" s="35">
        <f t="shared" si="11"/>
        <v>84.86</v>
      </c>
      <c r="DF6" s="35">
        <f t="shared" si="11"/>
        <v>84.98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2.0499999999999998</v>
      </c>
      <c r="EK6" s="35">
        <f t="shared" si="14"/>
        <v>0.01</v>
      </c>
      <c r="EL6" s="35">
        <f t="shared" si="14"/>
        <v>0.01</v>
      </c>
      <c r="EM6" s="35">
        <f t="shared" si="14"/>
        <v>0.02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5" s="36" customFormat="1" x14ac:dyDescent="0.2">
      <c r="A7" s="28"/>
      <c r="B7" s="37">
        <v>2020</v>
      </c>
      <c r="C7" s="37">
        <v>372048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1.25</v>
      </c>
      <c r="Q7" s="38">
        <v>103.19</v>
      </c>
      <c r="R7" s="38">
        <v>3190</v>
      </c>
      <c r="S7" s="38">
        <v>31495</v>
      </c>
      <c r="T7" s="38">
        <v>39.93</v>
      </c>
      <c r="U7" s="38">
        <v>788.76</v>
      </c>
      <c r="V7" s="38">
        <v>392</v>
      </c>
      <c r="W7" s="38">
        <v>0.34</v>
      </c>
      <c r="X7" s="38">
        <v>1152.94</v>
      </c>
      <c r="Y7" s="38">
        <v>100.54</v>
      </c>
      <c r="Z7" s="38">
        <v>100.82</v>
      </c>
      <c r="AA7" s="38">
        <v>98.19</v>
      </c>
      <c r="AB7" s="38">
        <v>101.03</v>
      </c>
      <c r="AC7" s="38">
        <v>100.71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974.93</v>
      </c>
      <c r="BL7" s="38">
        <v>855.8</v>
      </c>
      <c r="BM7" s="38">
        <v>789.46</v>
      </c>
      <c r="BN7" s="38">
        <v>826.83</v>
      </c>
      <c r="BO7" s="38">
        <v>867.83</v>
      </c>
      <c r="BP7" s="38">
        <v>832.52</v>
      </c>
      <c r="BQ7" s="38">
        <v>86.33</v>
      </c>
      <c r="BR7" s="38">
        <v>88.2</v>
      </c>
      <c r="BS7" s="38">
        <v>81.19</v>
      </c>
      <c r="BT7" s="38">
        <v>79.56</v>
      </c>
      <c r="BU7" s="38">
        <v>82.91</v>
      </c>
      <c r="BV7" s="38">
        <v>55.32</v>
      </c>
      <c r="BW7" s="38">
        <v>59.8</v>
      </c>
      <c r="BX7" s="38">
        <v>57.77</v>
      </c>
      <c r="BY7" s="38">
        <v>57.31</v>
      </c>
      <c r="BZ7" s="38">
        <v>57.08</v>
      </c>
      <c r="CA7" s="38">
        <v>60.94</v>
      </c>
      <c r="CB7" s="38">
        <v>204.85</v>
      </c>
      <c r="CC7" s="38">
        <v>201.78</v>
      </c>
      <c r="CD7" s="38">
        <v>219.76</v>
      </c>
      <c r="CE7" s="38">
        <v>225.85</v>
      </c>
      <c r="CF7" s="38">
        <v>219.82</v>
      </c>
      <c r="CG7" s="38">
        <v>283.17</v>
      </c>
      <c r="CH7" s="38">
        <v>263.76</v>
      </c>
      <c r="CI7" s="38">
        <v>274.35000000000002</v>
      </c>
      <c r="CJ7" s="38">
        <v>273.52</v>
      </c>
      <c r="CK7" s="38">
        <v>274.99</v>
      </c>
      <c r="CL7" s="38">
        <v>253.04</v>
      </c>
      <c r="CM7" s="38">
        <v>50</v>
      </c>
      <c r="CN7" s="38">
        <v>50</v>
      </c>
      <c r="CO7" s="38">
        <v>50.54</v>
      </c>
      <c r="CP7" s="38">
        <v>49.46</v>
      </c>
      <c r="CQ7" s="38">
        <v>50</v>
      </c>
      <c r="CR7" s="38">
        <v>60.65</v>
      </c>
      <c r="CS7" s="38">
        <v>51.75</v>
      </c>
      <c r="CT7" s="38">
        <v>50.68</v>
      </c>
      <c r="CU7" s="38">
        <v>50.14</v>
      </c>
      <c r="CV7" s="38">
        <v>54.83</v>
      </c>
      <c r="CW7" s="38">
        <v>54.84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84.58</v>
      </c>
      <c r="DD7" s="38">
        <v>84.84</v>
      </c>
      <c r="DE7" s="38">
        <v>84.86</v>
      </c>
      <c r="DF7" s="38">
        <v>84.98</v>
      </c>
      <c r="DG7" s="38">
        <v>84.7</v>
      </c>
      <c r="DH7" s="38">
        <v>86.6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2.0499999999999998</v>
      </c>
      <c r="EK7" s="38">
        <v>0.01</v>
      </c>
      <c r="EL7" s="38">
        <v>0.01</v>
      </c>
      <c r="EM7" s="38">
        <v>0.02</v>
      </c>
      <c r="EN7" s="38">
        <v>0.25</v>
      </c>
      <c r="EO7" s="38">
        <v>0.16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2">
      <c r="B13" t="s">
        <v>113</v>
      </c>
      <c r="C13" t="s">
        <v>113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井上　彰人</cp:lastModifiedBy>
  <cp:lastPrinted>2022-02-19T01:39:59Z</cp:lastPrinted>
  <dcterms:created xsi:type="dcterms:W3CDTF">2021-12-03T08:01:44Z</dcterms:created>
  <dcterms:modified xsi:type="dcterms:W3CDTF">2022-02-19T01:40:07Z</dcterms:modified>
  <cp:category/>
</cp:coreProperties>
</file>