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X:\10 業務係\80 経営比較分析表\R4年度（R3年度分）\HP記載\"/>
    </mc:Choice>
  </mc:AlternateContent>
  <xr:revisionPtr revIDLastSave="0" documentId="13_ncr:1_{721E6EC2-4B2D-4936-8F4A-764134181243}" xr6:coauthVersionLast="36" xr6:coauthVersionMax="36" xr10:uidLastSave="{00000000-0000-0000-0000-000000000000}"/>
  <workbookProtection workbookAlgorithmName="SHA-512" workbookHashValue="8auzi7zYX87x2DF2lrhoxjOZTFEPOLoletJoS//MO9/fDcxCVWXqqgA+iO1j+uHwSUpfRZ+s3LuBH6+o6y+8Gw==" workbookSaltValue="5HjmWSIWe4Wgc7/SApU9Ug==" workbookSpinCount="100000" lockStructure="1"/>
  <bookViews>
    <workbookView xWindow="0" yWindow="0" windowWidth="19200" windowHeight="6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T10" i="4"/>
  <c r="P10" i="4"/>
  <c r="I10" i="4"/>
  <c r="W8" i="4"/>
  <c r="B6" i="4"/>
</calcChain>
</file>

<file path=xl/sharedStrings.xml><?xml version="1.0" encoding="utf-8"?>
<sst xmlns="http://schemas.openxmlformats.org/spreadsheetml/2006/main" count="299" uniqueCount="116">
  <si>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</si>
  <si>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</si>
  <si>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</si>
  <si>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</si>
  <si>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</si>
  <si>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</si>
  <si>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</si>
  <si>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</si>
  <si>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</si>
  <si>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</si>
  <si>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</si>
  <si>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</si>
  <si>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</si>
  <si>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</si>
  <si>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</si>
  <si>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</si>
  <si>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</si>
  <si>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</si>
  <si>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</si>
  <si>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</si>
  <si>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</si>
  <si>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</si>
  <si>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</si>
  <si>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</si>
  <si>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</si>
  <si>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</si>
  <si>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</si>
  <si>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</si>
  <si>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</si>
  <si>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</si>
  <si>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</si>
  <si>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</si>
  <si>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</si>
  <si>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</si>
  <si>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</si>
  <si>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</si>
  <si>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</si>
  <si>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</si>
  <si>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</si>
  <si>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</si>
  <si>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</si>
  <si>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</si>
  <si>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</si>
  <si>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</si>
  <si>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</si>
  <si>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</si>
  <si>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</si>
  <si>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</si>
  <si>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</si>
  <si>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</si>
  <si>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</si>
  <si>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</si>
  <si>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</si>
  <si>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</si>
  <si>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</si>
  <si>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</si>
  <si>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</si>
  <si>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</si>
  <si>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</si>
  <si>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</si>
  <si>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</si>
  <si>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</si>
  <si>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</si>
  <si>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</si>
  <si>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</si>
  <si>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</si>
  <si>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</si>
  <si>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</si>
  <si>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</si>
  <si>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</si>
  <si>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</si>
  <si>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</si>
  <si>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</si>
  <si>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</si>
  <si>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</si>
  <si>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</si>
  <si>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</si>
  <si>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</si>
  <si>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</si>
  <si>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</si>
  <si>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</si>
  <si>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</si>
  <si>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</si>
  <si>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</si>
  <si>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</si>
  <si>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</si>
  <si>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</si>
  <si>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</si>
  <si>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</si>
  <si>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</si>
  <si>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</si>
  <si>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</si>
  <si>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</si>
  <si>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</si>
  <si>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</si>
  <si>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</si>
  <si>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</si>
  <si>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</si>
  <si>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</si>
  <si>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</si>
  <si>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</si>
  <si>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</si>
  <si>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</si>
  <si>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</si>
  <si>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</si>
  <si>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</si>
  <si>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</si>
  <si>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</si>
  <si>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</si>
  <si>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</si>
  <si>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</si>
  <si>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</si>
  <si>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</si>
  <si>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市の下水道事業は、平成2年12月から供用を開始し、未だ管渠の耐用年数を経過していないことから、本格的な更新工事は行っておらず、管渠改善率は０％となっている。企業会計適用による、固定資産台帳を整備することにより経過年数ごとの管理を的確に行い、財政上の観点からも計画的な管渠更新計画を検討していきたい。</t>
    <phoneticPr fontId="4"/>
  </si>
  <si>
    <t>当面の間、地方債の償還が大きな負担となっており、今後は官庁会計による財政収支計画を踏まえて平成28年度に策定した経営戦略を公営企業会計の観点から見直し、令和2年度に改定した経営戦略（令和3年度～令和12年度）に基づき計画的な財政運営を図り、安定経営を実現していきたい。</t>
    <phoneticPr fontId="4"/>
  </si>
  <si>
    <r>
      <t>令和２年度より企業会計適用を開始したため前年度との比較のみとなるが、経常収支比率は、有収水量の減少に伴う使用料収益の減少及び固定資産消耗費の増加による費用の増加により前年度比3.83ポイントの減の104.53％となったが、健全経営の水準とされる100％を上回った。また、企業債残高対事業規模比率は、前年</t>
    </r>
    <r>
      <rPr>
        <sz val="12"/>
        <color rgb="FFFF0000"/>
        <rFont val="ＭＳ ゴシック"/>
        <family val="3"/>
        <charset val="128"/>
      </rPr>
      <t>度</t>
    </r>
    <r>
      <rPr>
        <sz val="12"/>
        <rFont val="ＭＳ ゴシック"/>
        <family val="3"/>
        <charset val="128"/>
      </rPr>
      <t>と同様に類似団体の平均値を下回っているが、令和３年度が償還ピーク（元金）となっており、当分、大きな負担が継続する見通しとなっている。経費回収率は、前年と同様に類似団体の平均値を上回っており、健全経営の水準とされる100％に近い数値を保っているが、前年度比3.37ポイントの減少となっている。これは、主に下水道使用料の減収が要因である。今後、大幅な事業拡張は予定しておらず、整備費は低調となると思われる。人口減少等に応じて使用料収入が逓減するものと見込んでおり、厳しい経営状況が続くものと想定している。</t>
    </r>
    <rPh sb="151" eb="152">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</si>
</sst>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16-4C87-BEB5-47A354DB99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8816-4C87-BEB5-47A354DB99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5A-485F-86A4-EEC7E6DE4FD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55.84</c:v>
                </c:pt>
                <c:pt idx="4">
                  <c:v>55.78</c:v>
                </c:pt>
              </c:numCache>
            </c:numRef>
          </c:val>
          <c:smooth val="0"/>
          <c:extLst>
            <c:ext xmlns:c16="http://schemas.microsoft.com/office/drawing/2014/chart" uri="{C3380CC4-5D6E-409C-BE32-E72D297353CC}">
              <c16:uniqueId val="{00000001-085A-485F-86A4-EEC7E6DE4FD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98.19</c:v>
                </c:pt>
                <c:pt idx="4">
                  <c:v>98.17</c:v>
                </c:pt>
              </c:numCache>
            </c:numRef>
          </c:val>
          <c:extLst>
            <c:ext xmlns:c16="http://schemas.microsoft.com/office/drawing/2014/chart" uri="{C3380CC4-5D6E-409C-BE32-E72D297353CC}">
              <c16:uniqueId val="{00000000-DAD1-4FD3-A791-F43FFAA6F8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92.34</c:v>
                </c:pt>
                <c:pt idx="4">
                  <c:v>91.78</c:v>
                </c:pt>
              </c:numCache>
            </c:numRef>
          </c:val>
          <c:smooth val="0"/>
          <c:extLst>
            <c:ext xmlns:c16="http://schemas.microsoft.com/office/drawing/2014/chart" uri="{C3380CC4-5D6E-409C-BE32-E72D297353CC}">
              <c16:uniqueId val="{00000001-DAD1-4FD3-A791-F43FFAA6F8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108.36</c:v>
                </c:pt>
                <c:pt idx="4">
                  <c:v>104.53</c:v>
                </c:pt>
              </c:numCache>
            </c:numRef>
          </c:val>
          <c:extLst>
            <c:ext xmlns:c16="http://schemas.microsoft.com/office/drawing/2014/chart" uri="{C3380CC4-5D6E-409C-BE32-E72D297353CC}">
              <c16:uniqueId val="{00000000-DA8B-4461-BF07-4ED43F32114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104.64</c:v>
                </c:pt>
              </c:numCache>
            </c:numRef>
          </c:val>
          <c:smooth val="0"/>
          <c:extLst>
            <c:ext xmlns:c16="http://schemas.microsoft.com/office/drawing/2014/chart" uri="{C3380CC4-5D6E-409C-BE32-E72D297353CC}">
              <c16:uniqueId val="{00000001-DA8B-4461-BF07-4ED43F32114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34.89</c:v>
                </c:pt>
                <c:pt idx="4">
                  <c:v>36.68</c:v>
                </c:pt>
              </c:numCache>
            </c:numRef>
          </c:val>
          <c:extLst>
            <c:ext xmlns:c16="http://schemas.microsoft.com/office/drawing/2014/chart" uri="{C3380CC4-5D6E-409C-BE32-E72D297353CC}">
              <c16:uniqueId val="{00000000-1418-4076-88F1-3D0A9F4874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25.37</c:v>
                </c:pt>
                <c:pt idx="4">
                  <c:v>26.89</c:v>
                </c:pt>
              </c:numCache>
            </c:numRef>
          </c:val>
          <c:smooth val="0"/>
          <c:extLst>
            <c:ext xmlns:c16="http://schemas.microsoft.com/office/drawing/2014/chart" uri="{C3380CC4-5D6E-409C-BE32-E72D297353CC}">
              <c16:uniqueId val="{00000001-1418-4076-88F1-3D0A9F4874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AAB-41A7-B120-16CF5EBB4E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0.54</c:v>
                </c:pt>
                <c:pt idx="4">
                  <c:v>0.75</c:v>
                </c:pt>
              </c:numCache>
            </c:numRef>
          </c:val>
          <c:smooth val="0"/>
          <c:extLst>
            <c:ext xmlns:c16="http://schemas.microsoft.com/office/drawing/2014/chart" uri="{C3380CC4-5D6E-409C-BE32-E72D297353CC}">
              <c16:uniqueId val="{00000001-2AAB-41A7-B120-16CF5EBB4E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1E0-4F7D-8D6D-24F95DB8FEF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25.86</c:v>
                </c:pt>
                <c:pt idx="4">
                  <c:v>25.76</c:v>
                </c:pt>
              </c:numCache>
            </c:numRef>
          </c:val>
          <c:smooth val="0"/>
          <c:extLst>
            <c:ext xmlns:c16="http://schemas.microsoft.com/office/drawing/2014/chart" uri="{C3380CC4-5D6E-409C-BE32-E72D297353CC}">
              <c16:uniqueId val="{00000001-41E0-4F7D-8D6D-24F95DB8FEF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34.409999999999997</c:v>
                </c:pt>
                <c:pt idx="4">
                  <c:v>45.73</c:v>
                </c:pt>
              </c:numCache>
            </c:numRef>
          </c:val>
          <c:extLst>
            <c:ext xmlns:c16="http://schemas.microsoft.com/office/drawing/2014/chart" uri="{C3380CC4-5D6E-409C-BE32-E72D297353CC}">
              <c16:uniqueId val="{00000000-64D1-4059-BC12-C2E1304E48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58.23</c:v>
                </c:pt>
                <c:pt idx="4">
                  <c:v>65.56</c:v>
                </c:pt>
              </c:numCache>
            </c:numRef>
          </c:val>
          <c:smooth val="0"/>
          <c:extLst>
            <c:ext xmlns:c16="http://schemas.microsoft.com/office/drawing/2014/chart" uri="{C3380CC4-5D6E-409C-BE32-E72D297353CC}">
              <c16:uniqueId val="{00000001-64D1-4059-BC12-C2E1304E48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307.36</c:v>
                </c:pt>
                <c:pt idx="4">
                  <c:v>679.65</c:v>
                </c:pt>
              </c:numCache>
            </c:numRef>
          </c:val>
          <c:extLst>
            <c:ext xmlns:c16="http://schemas.microsoft.com/office/drawing/2014/chart" uri="{C3380CC4-5D6E-409C-BE32-E72D297353CC}">
              <c16:uniqueId val="{00000000-CBD2-4348-90E7-32154CE880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812.92</c:v>
                </c:pt>
                <c:pt idx="4">
                  <c:v>765.48</c:v>
                </c:pt>
              </c:numCache>
            </c:numRef>
          </c:val>
          <c:smooth val="0"/>
          <c:extLst>
            <c:ext xmlns:c16="http://schemas.microsoft.com/office/drawing/2014/chart" uri="{C3380CC4-5D6E-409C-BE32-E72D297353CC}">
              <c16:uniqueId val="{00000001-CBD2-4348-90E7-32154CE880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98.43</c:v>
                </c:pt>
                <c:pt idx="4">
                  <c:v>95.06</c:v>
                </c:pt>
              </c:numCache>
            </c:numRef>
          </c:val>
          <c:extLst>
            <c:ext xmlns:c16="http://schemas.microsoft.com/office/drawing/2014/chart" uri="{C3380CC4-5D6E-409C-BE32-E72D297353CC}">
              <c16:uniqueId val="{00000000-0A65-465C-95C1-B2ADBF23BA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85.4</c:v>
                </c:pt>
                <c:pt idx="4">
                  <c:v>87.8</c:v>
                </c:pt>
              </c:numCache>
            </c:numRef>
          </c:val>
          <c:smooth val="0"/>
          <c:extLst>
            <c:ext xmlns:c16="http://schemas.microsoft.com/office/drawing/2014/chart" uri="{C3380CC4-5D6E-409C-BE32-E72D297353CC}">
              <c16:uniqueId val="{00000001-0A65-465C-95C1-B2ADBF23BA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185.17</c:v>
                </c:pt>
                <c:pt idx="4">
                  <c:v>191.79</c:v>
                </c:pt>
              </c:numCache>
            </c:numRef>
          </c:val>
          <c:extLst>
            <c:ext xmlns:c16="http://schemas.microsoft.com/office/drawing/2014/chart" uri="{C3380CC4-5D6E-409C-BE32-E72D297353CC}">
              <c16:uniqueId val="{00000000-5396-4574-B6F5-96E524C2D1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188.57</c:v>
                </c:pt>
                <c:pt idx="4">
                  <c:v>187.69</c:v>
                </c:pt>
              </c:numCache>
            </c:numRef>
          </c:val>
          <c:smooth val="0"/>
          <c:extLst>
            <c:ext xmlns:c16="http://schemas.microsoft.com/office/drawing/2014/chart" uri="{C3380CC4-5D6E-409C-BE32-E72D297353CC}">
              <c16:uniqueId val="{00000001-5396-4574-B6F5-96E524C2D1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70" zoomScaleNormal="70" workbookViewId="0">
      <selection activeCell="BL45" sqref="BL45:BZ46"/>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香川県　善通寺市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Cd1</v>
      </c>
      <c r="X8" s="71"/>
      <c r="Y8" s="71"/>
      <c r="Z8" s="71"/>
      <c r="AA8" s="71"/>
      <c r="AB8" s="71"/>
      <c r="AC8" s="71"/>
      <c r="AD8" s="72" t="str">
        <f>データ!$M$6</f>
        <v>非設置</v>
      </c>
      <c r="AE8" s="72"/>
      <c r="AF8" s="72"/>
      <c r="AG8" s="72"/>
      <c r="AH8" s="72"/>
      <c r="AI8" s="72"/>
      <c r="AJ8" s="72"/>
      <c r="AK8" s="3"/>
      <c r="AL8" s="45">
        <f>データ!S6</f>
        <v>31037</v>
      </c>
      <c r="AM8" s="45"/>
      <c r="AN8" s="45"/>
      <c r="AO8" s="45"/>
      <c r="AP8" s="45"/>
      <c r="AQ8" s="45"/>
      <c r="AR8" s="45"/>
      <c r="AS8" s="45"/>
      <c r="AT8" s="46">
        <f>データ!T6</f>
        <v>39.93</v>
      </c>
      <c r="AU8" s="46"/>
      <c r="AV8" s="46"/>
      <c r="AW8" s="46"/>
      <c r="AX8" s="46"/>
      <c r="AY8" s="46"/>
      <c r="AZ8" s="46"/>
      <c r="BA8" s="46"/>
      <c r="BB8" s="46">
        <f>データ!U6</f>
        <v>777.29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58.36</v>
      </c>
      <c r="J10" s="46"/>
      <c r="K10" s="46"/>
      <c r="L10" s="46"/>
      <c r="M10" s="46"/>
      <c r="N10" s="46"/>
      <c r="O10" s="46"/>
      <c r="P10" s="46">
        <f>データ!P6</f>
        <v>59.36</v>
      </c>
      <c r="Q10" s="46"/>
      <c r="R10" s="46"/>
      <c r="S10" s="46"/>
      <c r="T10" s="46"/>
      <c r="U10" s="46"/>
      <c r="V10" s="46"/>
      <c r="W10" s="46">
        <f>データ!Q6</f>
        <v>91.22</v>
      </c>
      <c r="X10" s="46"/>
      <c r="Y10" s="46"/>
      <c r="Z10" s="46"/>
      <c r="AA10" s="46"/>
      <c r="AB10" s="46"/>
      <c r="AC10" s="46"/>
      <c r="AD10" s="45">
        <f>データ!R6</f>
        <v>3190</v>
      </c>
      <c r="AE10" s="45"/>
      <c r="AF10" s="45"/>
      <c r="AG10" s="45"/>
      <c r="AH10" s="45"/>
      <c r="AI10" s="45"/>
      <c r="AJ10" s="45"/>
      <c r="AK10" s="2"/>
      <c r="AL10" s="45">
        <f>データ!V6</f>
        <v>18224</v>
      </c>
      <c r="AM10" s="45"/>
      <c r="AN10" s="45"/>
      <c r="AO10" s="45"/>
      <c r="AP10" s="45"/>
      <c r="AQ10" s="45"/>
      <c r="AR10" s="45"/>
      <c r="AS10" s="45"/>
      <c r="AT10" s="46">
        <f>データ!W6</f>
        <v>8.01</v>
      </c>
      <c r="AU10" s="46"/>
      <c r="AV10" s="46"/>
      <c r="AW10" s="46"/>
      <c r="AX10" s="46"/>
      <c r="AY10" s="46"/>
      <c r="AZ10" s="46"/>
      <c r="BA10" s="46"/>
      <c r="BB10" s="46">
        <f>データ!X6</f>
        <v>2275.16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lRfRpIXfRzimCeTOc4vvsObqROu+hChAkUIWs31U0niPCG6RZ8HEmicI8AhxmSiSmdwbsgotw8hQpvvUZnTy8Q==" saltValue="pawlqamAmDfA/Pta46WzF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372048</v>
      </c>
      <c r="D6" s="19">
        <f t="shared" si="3"/>
        <v>46</v>
      </c>
      <c r="E6" s="19">
        <f t="shared" si="3"/>
        <v>17</v>
      </c>
      <c r="F6" s="19">
        <f t="shared" si="3"/>
        <v>1</v>
      </c>
      <c r="G6" s="19">
        <f t="shared" si="3"/>
        <v>0</v>
      </c>
      <c r="H6" s="19" t="str">
        <f t="shared" si="3"/>
        <v>香川県　善通寺市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58.36</v>
      </c>
      <c r="P6" s="20">
        <f t="shared" si="3"/>
        <v>59.36</v>
      </c>
      <c r="Q6" s="20">
        <f t="shared" si="3"/>
        <v>91.22</v>
      </c>
      <c r="R6" s="20">
        <f t="shared" si="3"/>
        <v>3190</v>
      </c>
      <c r="S6" s="20">
        <f t="shared" si="3"/>
        <v>31037</v>
      </c>
      <c r="T6" s="20">
        <f t="shared" si="3"/>
        <v>39.93</v>
      </c>
      <c r="U6" s="20">
        <f t="shared" si="3"/>
        <v>777.29</v>
      </c>
      <c r="V6" s="20">
        <f t="shared" si="3"/>
        <v>18224</v>
      </c>
      <c r="W6" s="20">
        <f t="shared" si="3"/>
        <v>8.01</v>
      </c>
      <c r="X6" s="20">
        <f t="shared" si="3"/>
        <v>2275.16</v>
      </c>
      <c r="Y6" s="21" t="str">
        <f>IF(Y7="",NA(),Y7)</f>
        <v>-</v>
      </c>
      <c r="Z6" s="21" t="str">
        <f t="shared" ref="Z6:AH6" si="4">IF(Z7="",NA(),Z7)</f>
        <v>-</v>
      </c>
      <c r="AA6" s="21" t="str">
        <f t="shared" si="4"/>
        <v>-</v>
      </c>
      <c r="AB6" s="21">
        <f t="shared" si="4"/>
        <v>108.36</v>
      </c>
      <c r="AC6" s="21">
        <f t="shared" si="4"/>
        <v>104.53</v>
      </c>
      <c r="AD6" s="21" t="str">
        <f t="shared" si="4"/>
        <v>-</v>
      </c>
      <c r="AE6" s="21" t="str">
        <f t="shared" si="4"/>
        <v>-</v>
      </c>
      <c r="AF6" s="21" t="str">
        <f t="shared" si="4"/>
        <v>-</v>
      </c>
      <c r="AG6" s="21">
        <f t="shared" si="4"/>
        <v>105.41</v>
      </c>
      <c r="AH6" s="21">
        <f t="shared" si="4"/>
        <v>104.64</v>
      </c>
      <c r="AI6" s="20" t="str">
        <f>IF(AI7="","",IF(AI7="-","【-】","【"&amp;SUBSTITUTE(TEXT(AI7,"#,##0.00"),"-","△")&amp;"】"))</f>
        <v>【107.02】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25.86</v>
      </c>
      <c r="AS6" s="21">
        <f t="shared" si="5"/>
        <v>25.76</v>
      </c>
      <c r="AT6" s="20" t="str">
        <f>IF(AT7="","",IF(AT7="-","【-】","【"&amp;SUBSTITUTE(TEXT(AT7,"#,##0.00"),"-","△")&amp;"】"))</f>
        <v>【3.09】</v>
      </c>
      <c r="AU6" s="21" t="str">
        <f>IF(AU7="",NA(),AU7)</f>
        <v>-</v>
      </c>
      <c r="AV6" s="21" t="str">
        <f t="shared" ref="AV6:BD6" si="6">IF(AV7="",NA(),AV7)</f>
        <v>-</v>
      </c>
      <c r="AW6" s="21" t="str">
        <f t="shared" si="6"/>
        <v>-</v>
      </c>
      <c r="AX6" s="21">
        <f t="shared" si="6"/>
        <v>34.409999999999997</v>
      </c>
      <c r="AY6" s="21">
        <f t="shared" si="6"/>
        <v>45.73</v>
      </c>
      <c r="AZ6" s="21" t="str">
        <f t="shared" si="6"/>
        <v>-</v>
      </c>
      <c r="BA6" s="21" t="str">
        <f t="shared" si="6"/>
        <v>-</v>
      </c>
      <c r="BB6" s="21" t="str">
        <f t="shared" si="6"/>
        <v>-</v>
      </c>
      <c r="BC6" s="21">
        <f t="shared" si="6"/>
        <v>58.23</v>
      </c>
      <c r="BD6" s="21">
        <f t="shared" si="6"/>
        <v>65.56</v>
      </c>
      <c r="BE6" s="20" t="str">
        <f>IF(BE7="","",IF(BE7="-","【-】","【"&amp;SUBSTITUTE(TEXT(BE7,"#,##0.00"),"-","△")&amp;"】"))</f>
        <v>【71.39】</v>
      </c>
      <c r="BF6" s="21" t="str">
        <f>IF(BF7="",NA(),BF7)</f>
        <v>-</v>
      </c>
      <c r="BG6" s="21" t="str">
        <f t="shared" ref="BG6:BO6" si="7">IF(BG7="",NA(),BG7)</f>
        <v>-</v>
      </c>
      <c r="BH6" s="21" t="str">
        <f t="shared" si="7"/>
        <v>-</v>
      </c>
      <c r="BI6" s="21">
        <f t="shared" si="7"/>
        <v>307.36</v>
      </c>
      <c r="BJ6" s="21">
        <f t="shared" si="7"/>
        <v>679.65</v>
      </c>
      <c r="BK6" s="21" t="str">
        <f t="shared" si="7"/>
        <v>-</v>
      </c>
      <c r="BL6" s="21" t="str">
        <f t="shared" si="7"/>
        <v>-</v>
      </c>
      <c r="BM6" s="21" t="str">
        <f t="shared" si="7"/>
        <v>-</v>
      </c>
      <c r="BN6" s="21">
        <f t="shared" si="7"/>
        <v>812.92</v>
      </c>
      <c r="BO6" s="21">
        <f t="shared" si="7"/>
        <v>765.48</v>
      </c>
      <c r="BP6" s="20" t="str">
        <f>IF(BP7="","",IF(BP7="-","【-】","【"&amp;SUBSTITUTE(TEXT(BP7,"#,##0.00"),"-","△")&amp;"】"))</f>
        <v>【669.11】</v>
      </c>
      <c r="BQ6" s="21" t="str">
        <f>IF(BQ7="",NA(),BQ7)</f>
        <v>-</v>
      </c>
      <c r="BR6" s="21" t="str">
        <f t="shared" ref="BR6:BZ6" si="8">IF(BR7="",NA(),BR7)</f>
        <v>-</v>
      </c>
      <c r="BS6" s="21" t="str">
        <f t="shared" si="8"/>
        <v>-</v>
      </c>
      <c r="BT6" s="21">
        <f t="shared" si="8"/>
        <v>98.43</v>
      </c>
      <c r="BU6" s="21">
        <f t="shared" si="8"/>
        <v>95.06</v>
      </c>
      <c r="BV6" s="21" t="str">
        <f t="shared" si="8"/>
        <v>-</v>
      </c>
      <c r="BW6" s="21" t="str">
        <f t="shared" si="8"/>
        <v>-</v>
      </c>
      <c r="BX6" s="21" t="str">
        <f t="shared" si="8"/>
        <v>-</v>
      </c>
      <c r="BY6" s="21">
        <f t="shared" si="8"/>
        <v>85.4</v>
      </c>
      <c r="BZ6" s="21">
        <f t="shared" si="8"/>
        <v>87.8</v>
      </c>
      <c r="CA6" s="20" t="str">
        <f>IF(CA7="","",IF(CA7="-","【-】","【"&amp;SUBSTITUTE(TEXT(CA7,"#,##0.00"),"-","△")&amp;"】"))</f>
        <v>【99.73】</v>
      </c>
      <c r="CB6" s="21" t="str">
        <f>IF(CB7="",NA(),CB7)</f>
        <v>-</v>
      </c>
      <c r="CC6" s="21" t="str">
        <f t="shared" ref="CC6:CK6" si="9">IF(CC7="",NA(),CC7)</f>
        <v>-</v>
      </c>
      <c r="CD6" s="21" t="str">
        <f t="shared" si="9"/>
        <v>-</v>
      </c>
      <c r="CE6" s="21">
        <f t="shared" si="9"/>
        <v>185.17</v>
      </c>
      <c r="CF6" s="21">
        <f t="shared" si="9"/>
        <v>191.79</v>
      </c>
      <c r="CG6" s="21" t="str">
        <f t="shared" si="9"/>
        <v>-</v>
      </c>
      <c r="CH6" s="21" t="str">
        <f t="shared" si="9"/>
        <v>-</v>
      </c>
      <c r="CI6" s="21" t="str">
        <f t="shared" si="9"/>
        <v>-</v>
      </c>
      <c r="CJ6" s="21">
        <f t="shared" si="9"/>
        <v>188.57</v>
      </c>
      <c r="CK6" s="21">
        <f t="shared" si="9"/>
        <v>187.69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55.84</v>
      </c>
      <c r="CV6" s="21">
        <f t="shared" si="10"/>
        <v>55.78</v>
      </c>
      <c r="CW6" s="20" t="str">
        <f>IF(CW7="","",IF(CW7="-","【-】","【"&amp;SUBSTITUTE(TEXT(CW7,"#,##0.00"),"-","△")&amp;"】"))</f>
        <v>【59.99】</v>
      </c>
      <c r="CX6" s="21" t="str">
        <f>IF(CX7="",NA(),CX7)</f>
        <v>-</v>
      </c>
      <c r="CY6" s="21" t="str">
        <f t="shared" ref="CY6:DG6" si="11">IF(CY7="",NA(),CY7)</f>
        <v>-</v>
      </c>
      <c r="CZ6" s="21" t="str">
        <f t="shared" si="11"/>
        <v>-</v>
      </c>
      <c r="DA6" s="21">
        <f t="shared" si="11"/>
        <v>98.19</v>
      </c>
      <c r="DB6" s="21">
        <f t="shared" si="11"/>
        <v>98.17</v>
      </c>
      <c r="DC6" s="21" t="str">
        <f t="shared" si="11"/>
        <v>-</v>
      </c>
      <c r="DD6" s="21" t="str">
        <f t="shared" si="11"/>
        <v>-</v>
      </c>
      <c r="DE6" s="21" t="str">
        <f t="shared" si="11"/>
        <v>-</v>
      </c>
      <c r="DF6" s="21">
        <f t="shared" si="11"/>
        <v>92.34</v>
      </c>
      <c r="DG6" s="21">
        <f t="shared" si="11"/>
        <v>91.78</v>
      </c>
      <c r="DH6" s="20" t="str">
        <f>IF(DH7="","",IF(DH7="-","【-】","【"&amp;SUBSTITUTE(TEXT(DH7,"#,##0.00"),"-","△")&amp;"】"))</f>
        <v>【95.72】</v>
      </c>
      <c r="DI6" s="21" t="str">
        <f>IF(DI7="",NA(),DI7)</f>
        <v>-</v>
      </c>
      <c r="DJ6" s="21" t="str">
        <f t="shared" ref="DJ6:DR6" si="12">IF(DJ7="",NA(),DJ7)</f>
        <v>-</v>
      </c>
      <c r="DK6" s="21" t="str">
        <f t="shared" si="12"/>
        <v>-</v>
      </c>
      <c r="DL6" s="21">
        <f t="shared" si="12"/>
        <v>34.89</v>
      </c>
      <c r="DM6" s="21">
        <f t="shared" si="12"/>
        <v>36.68</v>
      </c>
      <c r="DN6" s="21" t="str">
        <f t="shared" si="12"/>
        <v>-</v>
      </c>
      <c r="DO6" s="21" t="str">
        <f t="shared" si="12"/>
        <v>-</v>
      </c>
      <c r="DP6" s="21" t="str">
        <f t="shared" si="12"/>
        <v>-</v>
      </c>
      <c r="DQ6" s="21">
        <f t="shared" si="12"/>
        <v>25.37</v>
      </c>
      <c r="DR6" s="21">
        <f t="shared" si="12"/>
        <v>26.89</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0.54</v>
      </c>
      <c r="EC6" s="21">
        <f t="shared" si="13"/>
        <v>0.75</v>
      </c>
      <c r="ED6" s="20" t="str">
        <f>IF(ED7="","",IF(ED7="-","【-】","【"&amp;SUBSTITUTE(TEXT(ED7,"#,##0.00"),"-","△")&amp;"】"))</f>
        <v>【6.54】</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0.09</v>
      </c>
      <c r="EN6" s="21">
        <f t="shared" si="14"/>
        <v>0.1</v>
      </c>
      <c r="EO6" s="20" t="str">
        <f>IF(EO7="","",IF(EO7="-","【-】","【"&amp;SUBSTITUTE(TEXT(EO7,"#,##0.00"),"-","△")&amp;"】"))</f>
        <v>【0.24】</v>
      </c>
    </row>
    <row r="7" spans="1:148" s="22" customFormat="1" x14ac:dyDescent="0.2">
      <c r="A7" s="14"/>
      <c r="B7" s="23">
        <v>2021</v>
      </c>
      <c r="C7" s="23">
        <v>372048</v>
      </c>
      <c r="D7" s="23">
        <v>46</v>
      </c>
      <c r="E7" s="23">
        <v>17</v>
      </c>
      <c r="F7" s="23">
        <v>1</v>
      </c>
      <c r="G7" s="23">
        <v>0</v>
      </c>
      <c r="H7" s="23" t="s">
        <v>96</v>
      </c>
      <c r="I7" s="23" t="s">
        <v>97</v>
      </c>
      <c r="J7" s="23" t="s">
        <v>98</v>
      </c>
      <c r="K7" s="23" t="s">
        <v>99</v>
      </c>
      <c r="L7" s="23" t="s">
        <v>100</v>
      </c>
      <c r="M7" s="23" t="s">
        <v>101</v>
      </c>
      <c r="N7" s="24" t="s">
        <v>102</v>
      </c>
      <c r="O7" s="24">
        <v>58.36</v>
      </c>
      <c r="P7" s="24">
        <v>59.36</v>
      </c>
      <c r="Q7" s="24">
        <v>91.22</v>
      </c>
      <c r="R7" s="24">
        <v>3190</v>
      </c>
      <c r="S7" s="24">
        <v>31037</v>
      </c>
      <c r="T7" s="24">
        <v>39.93</v>
      </c>
      <c r="U7" s="24">
        <v>777.29</v>
      </c>
      <c r="V7" s="24">
        <v>18224</v>
      </c>
      <c r="W7" s="24">
        <v>8.01</v>
      </c>
      <c r="X7" s="24">
        <v>2275.16</v>
      </c>
      <c r="Y7" s="24" t="s">
        <v>102</v>
      </c>
      <c r="Z7" s="24" t="s">
        <v>102</v>
      </c>
      <c r="AA7" s="24" t="s">
        <v>102</v>
      </c>
      <c r="AB7" s="24">
        <v>108.36</v>
      </c>
      <c r="AC7" s="24">
        <v>104.53</v>
      </c>
      <c r="AD7" s="24" t="s">
        <v>102</v>
      </c>
      <c r="AE7" s="24" t="s">
        <v>102</v>
      </c>
      <c r="AF7" s="24" t="s">
        <v>102</v>
      </c>
      <c r="AG7" s="24">
        <v>105.41</v>
      </c>
      <c r="AH7" s="24">
        <v>104.64</v>
      </c>
      <c r="AI7" s="24">
        <v>107.02</v>
      </c>
      <c r="AJ7" s="24" t="s">
        <v>102</v>
      </c>
      <c r="AK7" s="24" t="s">
        <v>102</v>
      </c>
      <c r="AL7" s="24" t="s">
        <v>102</v>
      </c>
      <c r="AM7" s="24">
        <v>0</v>
      </c>
      <c r="AN7" s="24">
        <v>0</v>
      </c>
      <c r="AO7" s="24" t="s">
        <v>102</v>
      </c>
      <c r="AP7" s="24" t="s">
        <v>102</v>
      </c>
      <c r="AQ7" s="24" t="s">
        <v>102</v>
      </c>
      <c r="AR7" s="24">
        <v>25.86</v>
      </c>
      <c r="AS7" s="24">
        <v>25.76</v>
      </c>
      <c r="AT7" s="24">
        <v>3.09</v>
      </c>
      <c r="AU7" s="24" t="s">
        <v>102</v>
      </c>
      <c r="AV7" s="24" t="s">
        <v>102</v>
      </c>
      <c r="AW7" s="24" t="s">
        <v>102</v>
      </c>
      <c r="AX7" s="24">
        <v>34.409999999999997</v>
      </c>
      <c r="AY7" s="24">
        <v>45.73</v>
      </c>
      <c r="AZ7" s="24" t="s">
        <v>102</v>
      </c>
      <c r="BA7" s="24" t="s">
        <v>102</v>
      </c>
      <c r="BB7" s="24" t="s">
        <v>102</v>
      </c>
      <c r="BC7" s="24">
        <v>58.23</v>
      </c>
      <c r="BD7" s="24">
        <v>65.56</v>
      </c>
      <c r="BE7" s="24">
        <v>71.39</v>
      </c>
      <c r="BF7" s="24" t="s">
        <v>102</v>
      </c>
      <c r="BG7" s="24" t="s">
        <v>102</v>
      </c>
      <c r="BH7" s="24" t="s">
        <v>102</v>
      </c>
      <c r="BI7" s="24">
        <v>307.36</v>
      </c>
      <c r="BJ7" s="24">
        <v>679.65</v>
      </c>
      <c r="BK7" s="24" t="s">
        <v>102</v>
      </c>
      <c r="BL7" s="24" t="s">
        <v>102</v>
      </c>
      <c r="BM7" s="24" t="s">
        <v>102</v>
      </c>
      <c r="BN7" s="24">
        <v>812.92</v>
      </c>
      <c r="BO7" s="24">
        <v>765.48</v>
      </c>
      <c r="BP7" s="24">
        <v>669.11</v>
      </c>
      <c r="BQ7" s="24" t="s">
        <v>102</v>
      </c>
      <c r="BR7" s="24" t="s">
        <v>102</v>
      </c>
      <c r="BS7" s="24" t="s">
        <v>102</v>
      </c>
      <c r="BT7" s="24">
        <v>98.43</v>
      </c>
      <c r="BU7" s="24">
        <v>95.06</v>
      </c>
      <c r="BV7" s="24" t="s">
        <v>102</v>
      </c>
      <c r="BW7" s="24" t="s">
        <v>102</v>
      </c>
      <c r="BX7" s="24" t="s">
        <v>102</v>
      </c>
      <c r="BY7" s="24">
        <v>85.4</v>
      </c>
      <c r="BZ7" s="24">
        <v>87.8</v>
      </c>
      <c r="CA7" s="24">
        <v>99.73</v>
      </c>
      <c r="CB7" s="24" t="s">
        <v>102</v>
      </c>
      <c r="CC7" s="24" t="s">
        <v>102</v>
      </c>
      <c r="CD7" s="24" t="s">
        <v>102</v>
      </c>
      <c r="CE7" s="24">
        <v>185.17</v>
      </c>
      <c r="CF7" s="24">
        <v>191.79</v>
      </c>
      <c r="CG7" s="24" t="s">
        <v>102</v>
      </c>
      <c r="CH7" s="24" t="s">
        <v>102</v>
      </c>
      <c r="CI7" s="24" t="s">
        <v>102</v>
      </c>
      <c r="CJ7" s="24">
        <v>188.57</v>
      </c>
      <c r="CK7" s="24">
        <v>187.69</v>
      </c>
      <c r="CL7" s="24">
        <v>134.97999999999999</v>
      </c>
      <c r="CM7" s="24" t="s">
        <v>102</v>
      </c>
      <c r="CN7" s="24" t="s">
        <v>102</v>
      </c>
      <c r="CO7" s="24" t="s">
        <v>102</v>
      </c>
      <c r="CP7" s="24" t="s">
        <v>102</v>
      </c>
      <c r="CQ7" s="24" t="s">
        <v>102</v>
      </c>
      <c r="CR7" s="24" t="s">
        <v>102</v>
      </c>
      <c r="CS7" s="24" t="s">
        <v>102</v>
      </c>
      <c r="CT7" s="24" t="s">
        <v>102</v>
      </c>
      <c r="CU7" s="24">
        <v>55.84</v>
      </c>
      <c r="CV7" s="24">
        <v>55.78</v>
      </c>
      <c r="CW7" s="24">
        <v>59.99</v>
      </c>
      <c r="CX7" s="24" t="s">
        <v>102</v>
      </c>
      <c r="CY7" s="24" t="s">
        <v>102</v>
      </c>
      <c r="CZ7" s="24" t="s">
        <v>102</v>
      </c>
      <c r="DA7" s="24">
        <v>98.19</v>
      </c>
      <c r="DB7" s="24">
        <v>98.17</v>
      </c>
      <c r="DC7" s="24" t="s">
        <v>102</v>
      </c>
      <c r="DD7" s="24" t="s">
        <v>102</v>
      </c>
      <c r="DE7" s="24" t="s">
        <v>102</v>
      </c>
      <c r="DF7" s="24">
        <v>92.34</v>
      </c>
      <c r="DG7" s="24">
        <v>91.78</v>
      </c>
      <c r="DH7" s="24">
        <v>95.72</v>
      </c>
      <c r="DI7" s="24" t="s">
        <v>102</v>
      </c>
      <c r="DJ7" s="24" t="s">
        <v>102</v>
      </c>
      <c r="DK7" s="24" t="s">
        <v>102</v>
      </c>
      <c r="DL7" s="24">
        <v>34.89</v>
      </c>
      <c r="DM7" s="24">
        <v>36.68</v>
      </c>
      <c r="DN7" s="24" t="s">
        <v>102</v>
      </c>
      <c r="DO7" s="24" t="s">
        <v>102</v>
      </c>
      <c r="DP7" s="24" t="s">
        <v>102</v>
      </c>
      <c r="DQ7" s="24">
        <v>25.37</v>
      </c>
      <c r="DR7" s="24">
        <v>26.89</v>
      </c>
      <c r="DS7" s="24">
        <v>38.17</v>
      </c>
      <c r="DT7" s="24" t="s">
        <v>102</v>
      </c>
      <c r="DU7" s="24" t="s">
        <v>102</v>
      </c>
      <c r="DV7" s="24" t="s">
        <v>102</v>
      </c>
      <c r="DW7" s="24">
        <v>0</v>
      </c>
      <c r="DX7" s="24">
        <v>0</v>
      </c>
      <c r="DY7" s="24" t="s">
        <v>102</v>
      </c>
      <c r="DZ7" s="24" t="s">
        <v>102</v>
      </c>
      <c r="EA7" s="24" t="s">
        <v>102</v>
      </c>
      <c r="EB7" s="24">
        <v>0.54</v>
      </c>
      <c r="EC7" s="24">
        <v>0.75</v>
      </c>
      <c r="ED7" s="24">
        <v>6.54</v>
      </c>
      <c r="EE7" s="24" t="s">
        <v>102</v>
      </c>
      <c r="EF7" s="24" t="s">
        <v>102</v>
      </c>
      <c r="EG7" s="24" t="s">
        <v>102</v>
      </c>
      <c r="EH7" s="24">
        <v>0</v>
      </c>
      <c r="EI7" s="24">
        <v>0</v>
      </c>
      <c r="EJ7" s="24" t="s">
        <v>102</v>
      </c>
      <c r="EK7" s="24" t="s">
        <v>102</v>
      </c>
      <c r="EL7" s="24" t="s">
        <v>102</v>
      </c>
      <c r="EM7" s="24">
        <v>0.09</v>
      </c>
      <c r="EN7" s="24">
        <v>0.1</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2023-03-01T00:29:07Z</cp:lastPrinted>
  <dcterms:created xsi:type="dcterms:W3CDTF">2023-01-12T23:34:25Z</dcterms:created>
  <dcterms:modified xsi:type="dcterms:W3CDTF">2023-03-01T00:29:13Z</dcterms:modified>
  <cp:category/>
</cp:coreProperties>
</file>