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X:\10 業務係\80 経営比較分析表\R4年度（R3年度分）\HP記載\"/>
    </mc:Choice>
  </mc:AlternateContent>
  <xr:revisionPtr revIDLastSave="0" documentId="13_ncr:1_{A7861F46-BBF3-4517-9EC9-13E4219509B1}" xr6:coauthVersionLast="36" xr6:coauthVersionMax="36" xr10:uidLastSave="{00000000-0000-0000-0000-000000000000}"/>
  <workbookProtection workbookAlgorithmName="SHA-512" workbookHashValue="/VbXb1uc9tSRiwh9oqMfH38OM9ZxGFZLylrJzvp+Lb798DF6P9xFkpSfbqqe8uNdSZqRpU6e86oUjgihSnvDwA==" workbookSaltValue="fuPUgyMymvqqU0SXVFn3PA==" workbookSpinCount="100000" lockStructure="1"/>
  <bookViews>
    <workbookView xWindow="0" yWindow="0" windowWidth="19200" windowHeight="650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I10" i="4"/>
  <c r="B10" i="4"/>
  <c r="AL8" i="4"/>
  <c r="P8" i="4"/>
</calcChain>
</file>

<file path=xl/sharedStrings.xml><?xml version="1.0" encoding="utf-8"?>
<sst xmlns="http://schemas.openxmlformats.org/spreadsheetml/2006/main" count="237" uniqueCount="119">
  <si>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</si>
  <si>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</si>
  <si>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</si>
  <si>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</si>
  <si>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</si>
  <si>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</si>
  <si>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</si>
  <si>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</si>
  <si>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</si>
  <si>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</si>
  <si>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</si>
  <si>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</si>
  <si>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</si>
  <si>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</si>
  <si>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</si>
  <si>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</si>
  <si>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</si>
  <si>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</si>
  <si>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</si>
  <si>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</si>
  <si>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</si>
  <si>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</si>
  <si>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</si>
  <si>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</si>
  <si>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</si>
  <si>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</si>
  <si>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</si>
  <si>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</si>
  <si>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</si>
  <si>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</si>
  <si>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</si>
  <si>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</si>
  <si>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</si>
  <si>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</si>
  <si>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</si>
  <si>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</si>
  <si>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</si>
  <si>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</si>
  <si>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</si>
  <si>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</si>
  <si>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</si>
  <si>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</si>
  <si>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</si>
  <si>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</si>
  <si>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</si>
  <si>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</si>
  <si>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</si>
  <si>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</si>
  <si>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</si>
  <si>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</si>
  <si>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</si>
  <si>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</si>
  <si>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</si>
  <si>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</si>
  <si>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</si>
  <si>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</si>
  <si>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</si>
  <si>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</si>
  <si>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</si>
  <si>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</si>
  <si>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</si>
  <si>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</si>
  <si>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</si>
  <si>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</si>
  <si>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</si>
  <si>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</si>
  <si>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</si>
  <si>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</si>
  <si>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</si>
  <si>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</si>
  <si>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</si>
  <si>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</si>
  <si>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</si>
  <si>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</si>
  <si>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</si>
  <si>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</si>
  <si>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</si>
  <si>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</si>
  <si>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</si>
  <si>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</si>
  <si>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</si>
  <si>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</si>
  <si>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</si>
  <si>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</si>
  <si>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</si>
  <si>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</si>
  <si>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</si>
  <si>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</si>
  <si>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</si>
  <si>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</si>
  <si>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</si>
  <si>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</si>
  <si>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</si>
  <si>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</si>
  <si>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</si>
  <si>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</si>
  <si>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</si>
  <si>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</si>
  <si>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香川県　善通寺市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</si>
  <si>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</si>
  <si>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</si>
  <si>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</si>
  <si>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</si>
  <si>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</si>
  <si>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</si>
  <si>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</si>
  <si>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</si>
  <si>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</si>
  <si>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</si>
  <si>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</si>
  <si>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</si>
  <si>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</si>
  <si>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</si>
  <si>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</si>
  <si>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</si>
  <si>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</si>
  <si>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農業集落排水施設の供用開始は平成12年4月であり、また、公共下水道への接続を令和6年度から予定しているため、具体的な老朽化対策を実施する必要性は薄いと考えている。現時点においては、施設の安定稼働に努めたい。</t>
    <phoneticPr fontId="4"/>
  </si>
  <si>
    <t>小規模な地域における事業であり、現在維持管理に主眼を置いた経営を行っているところである。公共下水道への接続が実現されるまで、平成28年度に策定した経営戦略（平成29年度～令和8年度）に基づき、計画的な財政運営を図り、安定経営に努めていきたい。</t>
    <phoneticPr fontId="4"/>
  </si>
  <si>
    <r>
      <t>総費用の減少等（計画していた修繕が部品調達に日数を要し、年度中に施工できなくなった）により、収益的収支比率は昨年度と比べて2.47ポイント上昇した。400人程度が利用する小規模な地域における排水事業であり、今後使用料収入等が大きく増加することは期待できない。令和6年度に公共下水道へ接続することを予定しているが、令和12年度まで元金償還が継続することとなっていること等を踏まえ、施設の安定稼働を図りながら、規模に</t>
    </r>
    <r>
      <rPr>
        <sz val="12"/>
        <rFont val="ＭＳ ゴシック"/>
        <family val="3"/>
        <charset val="128"/>
      </rPr>
      <t>応じた経営活動を行っていきたい。
なお、⑦施設利用率：R03の当該値は正しくは以下のとおり。
【誤】-
【正】48.37％</t>
    </r>
    <rPh sb="227" eb="229">
      <t>シセツ</t>
    </rPh>
    <rPh sb="229" eb="232">
      <t>リヨウリツ</t>
    </rPh>
    <rPh sb="241" eb="242">
      <t>タダ</t>
    </rPh>
    <rPh sb="245" eb="247">
      <t>イカ</t>
    </rPh>
    <rPh sb="254" eb="255">
      <t>ゴ</t>
    </rPh>
    <rPh sb="259" eb="260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</si>
</sst>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E-4348-8414-62A5B65FC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E-4348-8414-62A5B65FC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50.54</c:v>
                </c:pt>
                <c:pt idx="2">
                  <c:v>49.46</c:v>
                </c:pt>
                <c:pt idx="3">
                  <c:v>50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D-48E8-8413-5699DA3CB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D-48E8-8413-5699DA3CB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A-49B0-B329-BD8C3DD44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A-49B0-B329-BD8C3DD44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100.82</c:v>
                </c:pt>
                <c:pt idx="1">
                  <c:v>98.19</c:v>
                </c:pt>
                <c:pt idx="2">
                  <c:v>101.03</c:v>
                </c:pt>
                <c:pt idx="3">
                  <c:v>100.71</c:v>
                </c:pt>
                <c:pt idx="4">
                  <c:v>103.18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C-46A5-92A6-EBC74BE77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C-46A5-92A6-EBC74BE77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E-4B77-8AD8-D0E010EB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E-4B77-8AD8-D0E010EB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FFE-9875-A05C8F187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3-4FFE-9875-A05C8F187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9-4347-A082-70FDB668B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9-4347-A082-70FDB668B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8-48B9-A1E4-82C5D865A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8-48B9-A1E4-82C5D865A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9-4C96-86E6-4C77B2B5D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9-4C96-86E6-4C77B2B5D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81.19</c:v>
                </c:pt>
                <c:pt idx="2">
                  <c:v>79.56</c:v>
                </c:pt>
                <c:pt idx="3">
                  <c:v>82.91</c:v>
                </c:pt>
                <c:pt idx="4">
                  <c:v>90.71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F-495E-99D8-B265CD941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F-495E-99D8-B265CD941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201.78</c:v>
                </c:pt>
                <c:pt idx="1">
                  <c:v>219.76</c:v>
                </c:pt>
                <c:pt idx="2">
                  <c:v>225.85</c:v>
                </c:pt>
                <c:pt idx="3">
                  <c:v>219.82</c:v>
                </c:pt>
                <c:pt idx="4">
                  <c:v>201.26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0-4F85-A0C8-B6CE21ED2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0-4F85-A0C8-B6CE21ED2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L31" zoomScale="70" zoomScaleNormal="7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香川県　善通寺市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31037</v>
      </c>
      <c r="AM8" s="42"/>
      <c r="AN8" s="42"/>
      <c r="AO8" s="42"/>
      <c r="AP8" s="42"/>
      <c r="AQ8" s="42"/>
      <c r="AR8" s="42"/>
      <c r="AS8" s="42"/>
      <c r="AT8" s="35">
        <f>データ!T6</f>
        <v>39.93</v>
      </c>
      <c r="AU8" s="35"/>
      <c r="AV8" s="35"/>
      <c r="AW8" s="35"/>
      <c r="AX8" s="35"/>
      <c r="AY8" s="35"/>
      <c r="AZ8" s="35"/>
      <c r="BA8" s="35"/>
      <c r="BB8" s="35">
        <f>データ!U6</f>
        <v>777.29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1.19</v>
      </c>
      <c r="Q10" s="35"/>
      <c r="R10" s="35"/>
      <c r="S10" s="35"/>
      <c r="T10" s="35"/>
      <c r="U10" s="35"/>
      <c r="V10" s="35"/>
      <c r="W10" s="35">
        <f>データ!Q6</f>
        <v>105.87</v>
      </c>
      <c r="X10" s="35"/>
      <c r="Y10" s="35"/>
      <c r="Z10" s="35"/>
      <c r="AA10" s="35"/>
      <c r="AB10" s="35"/>
      <c r="AC10" s="35"/>
      <c r="AD10" s="42">
        <f>データ!R6</f>
        <v>3190</v>
      </c>
      <c r="AE10" s="42"/>
      <c r="AF10" s="42"/>
      <c r="AG10" s="42"/>
      <c r="AH10" s="42"/>
      <c r="AI10" s="42"/>
      <c r="AJ10" s="42"/>
      <c r="AK10" s="2"/>
      <c r="AL10" s="42">
        <f>データ!V6</f>
        <v>365</v>
      </c>
      <c r="AM10" s="42"/>
      <c r="AN10" s="42"/>
      <c r="AO10" s="42"/>
      <c r="AP10" s="42"/>
      <c r="AQ10" s="42"/>
      <c r="AR10" s="42"/>
      <c r="AS10" s="42"/>
      <c r="AT10" s="35">
        <f>データ!W6</f>
        <v>0.34</v>
      </c>
      <c r="AU10" s="35"/>
      <c r="AV10" s="35"/>
      <c r="AW10" s="35"/>
      <c r="AX10" s="35"/>
      <c r="AY10" s="35"/>
      <c r="AZ10" s="35"/>
      <c r="BA10" s="35"/>
      <c r="BB10" s="35">
        <f>データ!X6</f>
        <v>1073.53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116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117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SGLIsPQr7sBbIAw/KAg5fJwhy+JRWjfaBl7lHceSH4F1+T+i8wR+WbAwW0rQoobXKMhk+HqJivsMZk7POX0O2A==" saltValue="TqrqPLn7pCXysVZkcU7qN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372048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香川県　善通寺市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1.19</v>
      </c>
      <c r="Q6" s="20">
        <f t="shared" si="3"/>
        <v>105.87</v>
      </c>
      <c r="R6" s="20">
        <f t="shared" si="3"/>
        <v>3190</v>
      </c>
      <c r="S6" s="20">
        <f t="shared" si="3"/>
        <v>31037</v>
      </c>
      <c r="T6" s="20">
        <f t="shared" si="3"/>
        <v>39.93</v>
      </c>
      <c r="U6" s="20">
        <f t="shared" si="3"/>
        <v>777.29</v>
      </c>
      <c r="V6" s="20">
        <f t="shared" si="3"/>
        <v>365</v>
      </c>
      <c r="W6" s="20">
        <f t="shared" si="3"/>
        <v>0.34</v>
      </c>
      <c r="X6" s="20">
        <f t="shared" si="3"/>
        <v>1073.53</v>
      </c>
      <c r="Y6" s="21">
        <f>IF(Y7="",NA(),Y7)</f>
        <v>100.82</v>
      </c>
      <c r="Z6" s="21">
        <f t="shared" ref="Z6:AH6" si="4">IF(Z7="",NA(),Z7)</f>
        <v>98.19</v>
      </c>
      <c r="AA6" s="21">
        <f t="shared" si="4"/>
        <v>101.03</v>
      </c>
      <c r="AB6" s="21">
        <f t="shared" si="4"/>
        <v>100.71</v>
      </c>
      <c r="AC6" s="21">
        <f t="shared" si="4"/>
        <v>103.18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1.78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88.2</v>
      </c>
      <c r="BR6" s="21">
        <f t="shared" ref="BR6:BZ6" si="8">IF(BR7="",NA(),BR7)</f>
        <v>81.19</v>
      </c>
      <c r="BS6" s="21">
        <f t="shared" si="8"/>
        <v>79.56</v>
      </c>
      <c r="BT6" s="21">
        <f t="shared" si="8"/>
        <v>82.91</v>
      </c>
      <c r="BU6" s="21">
        <f t="shared" si="8"/>
        <v>90.71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201.78</v>
      </c>
      <c r="CC6" s="21">
        <f t="shared" ref="CC6:CK6" si="9">IF(CC7="",NA(),CC7)</f>
        <v>219.76</v>
      </c>
      <c r="CD6" s="21">
        <f t="shared" si="9"/>
        <v>225.85</v>
      </c>
      <c r="CE6" s="21">
        <f t="shared" si="9"/>
        <v>219.82</v>
      </c>
      <c r="CF6" s="21">
        <f t="shared" si="9"/>
        <v>201.26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50</v>
      </c>
      <c r="CN6" s="21">
        <f t="shared" ref="CN6:CV6" si="10">IF(CN7="",NA(),CN7)</f>
        <v>50.54</v>
      </c>
      <c r="CO6" s="21">
        <f t="shared" si="10"/>
        <v>49.46</v>
      </c>
      <c r="CP6" s="21">
        <f t="shared" si="10"/>
        <v>50</v>
      </c>
      <c r="CQ6" s="21" t="str">
        <f t="shared" si="10"/>
        <v>-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2">
      <c r="A7" s="14"/>
      <c r="B7" s="23">
        <v>2021</v>
      </c>
      <c r="C7" s="23">
        <v>372048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1.19</v>
      </c>
      <c r="Q7" s="24">
        <v>105.87</v>
      </c>
      <c r="R7" s="24">
        <v>3190</v>
      </c>
      <c r="S7" s="24">
        <v>31037</v>
      </c>
      <c r="T7" s="24">
        <v>39.93</v>
      </c>
      <c r="U7" s="24">
        <v>777.29</v>
      </c>
      <c r="V7" s="24">
        <v>365</v>
      </c>
      <c r="W7" s="24">
        <v>0.34</v>
      </c>
      <c r="X7" s="24">
        <v>1073.53</v>
      </c>
      <c r="Y7" s="24">
        <v>100.82</v>
      </c>
      <c r="Z7" s="24">
        <v>98.19</v>
      </c>
      <c r="AA7" s="24">
        <v>101.03</v>
      </c>
      <c r="AB7" s="24">
        <v>100.71</v>
      </c>
      <c r="AC7" s="24">
        <v>103.18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1.78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88.2</v>
      </c>
      <c r="BR7" s="24">
        <v>81.19</v>
      </c>
      <c r="BS7" s="24">
        <v>79.56</v>
      </c>
      <c r="BT7" s="24">
        <v>82.91</v>
      </c>
      <c r="BU7" s="24">
        <v>90.71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201.78</v>
      </c>
      <c r="CC7" s="24">
        <v>219.76</v>
      </c>
      <c r="CD7" s="24">
        <v>225.85</v>
      </c>
      <c r="CE7" s="24">
        <v>219.82</v>
      </c>
      <c r="CF7" s="24">
        <v>201.26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50</v>
      </c>
      <c r="CN7" s="24">
        <v>50.54</v>
      </c>
      <c r="CO7" s="24">
        <v>49.46</v>
      </c>
      <c r="CP7" s="24">
        <v>50</v>
      </c>
      <c r="CQ7" s="24" t="s">
        <v>104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2023-01-21T01:36:33Z</cp:lastPrinted>
  <dcterms:created xsi:type="dcterms:W3CDTF">2022-12-01T02:00:07Z</dcterms:created>
  <dcterms:modified xsi:type="dcterms:W3CDTF">2023-03-01T00:21:19Z</dcterms:modified>
  <cp:category/>
</cp:coreProperties>
</file>