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5_公営企業\09経営比較分析表\R05\R060116【R4決算】分析依頼\04市町より\04_善通寺市（下水、電気）\01確認依頼\"/>
    </mc:Choice>
  </mc:AlternateContent>
  <workbookProtection workbookAlgorithmName="SHA-512" workbookHashValue="iCZGYElWLrJn8agXPL1XRhFvhp/01Py+3ZVnpHdr8IZetgbBK//HOUrw5SRFZKZjRWpOFNVHs/cXAbOQvtYhqg==" workbookSaltValue="++TFnaLwqtP0IG0V6Ig/QQ==" workbookSpinCount="100000" lockStructure="1"/>
  <bookViews>
    <workbookView xWindow="0" yWindow="0" windowWidth="28800" windowHeight="1174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D10" i="4"/>
  <c r="P10" i="4"/>
  <c r="I10" i="4"/>
  <c r="B10" i="4"/>
  <c r="AT8" i="4"/>
  <c r="W8" i="4"/>
  <c r="B6" i="4"/>
</calcChain>
</file>

<file path=xl/sharedStrings.xml><?xml version="1.0" encoding="utf-8"?>
<sst xmlns="http://schemas.openxmlformats.org/spreadsheetml/2006/main" count="278" uniqueCount="119">
  <si>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</si>
  <si>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</si>
  <si>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</si>
  <si>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</si>
  <si>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</si>
  <si>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</si>
  <si>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</si>
  <si>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</si>
  <si>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</si>
  <si>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</si>
  <si>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</si>
  <si>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</si>
  <si>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</si>
  <si>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</si>
  <si>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</si>
  <si>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</si>
  <si>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</si>
  <si>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</si>
  <si>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</si>
  <si>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</si>
  <si>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</si>
  <si>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</si>
  <si>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</si>
  <si>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</si>
  <si>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</si>
  <si>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</si>
  <si>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</si>
  <si>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</si>
  <si>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</si>
  <si>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</si>
  <si>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</si>
  <si>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</si>
  <si>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</si>
  <si>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</si>
  <si>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</si>
  <si>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</si>
  <si>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</si>
  <si>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</si>
  <si>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</si>
  <si>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</si>
  <si>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</si>
  <si>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</si>
  <si>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</si>
  <si>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</si>
  <si>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</si>
  <si>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</si>
  <si>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</si>
  <si>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</si>
  <si>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</si>
  <si>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</si>
  <si>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</si>
  <si>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</si>
  <si>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</si>
  <si>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</si>
  <si>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</si>
  <si>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</si>
  <si>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</si>
  <si>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</si>
  <si>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</si>
  <si>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</si>
  <si>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</si>
  <si>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</si>
  <si>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</si>
  <si>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</si>
  <si>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</si>
  <si>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</si>
  <si>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</si>
  <si>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</si>
  <si>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</si>
  <si>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</si>
  <si>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</si>
  <si>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</si>
  <si>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</si>
  <si>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</si>
  <si>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</si>
  <si>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</si>
  <si>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</si>
  <si>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</si>
  <si>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</si>
  <si>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</si>
  <si>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</si>
  <si>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</si>
  <si>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</si>
  <si>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</si>
  <si>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</si>
  <si>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</si>
  <si>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</si>
  <si>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</si>
  <si>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</si>
  <si>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</si>
  <si>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</si>
  <si>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</si>
  <si>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</si>
  <si>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</si>
  <si>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</si>
  <si>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</si>
  <si>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善通寺市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</si>
  <si>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</si>
  <si>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</si>
  <si>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</si>
  <si>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</si>
  <si>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</si>
  <si>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</si>
  <si>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</si>
  <si>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</si>
  <si>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</si>
  <si>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</si>
  <si>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</si>
  <si>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</si>
  <si>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</si>
  <si>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</si>
  <si>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</si>
  <si>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</si>
  <si>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</si>
  <si>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</si>
  <si>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</si>
  <si>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本市の下水道事業はH2年度に供用を開始しており、未だ耐用年数内であることから、現在策定している経営戦略（計画期間：R3年度～R12年度）の期間内で管渠更新を予定していない。一方、企業会計適用により固定資産台帳が整備されたことから経過年数の把握は可能となっている。財政上の観点からは、初期投資として管渠整備に要した元利償還金の返済が落ち着く段階で、詳細なストック管理計画を策定し、計画的に管渠更新を行うことで、投資の平準化が図れるものと考えており、当面は有収率の推移も注視しながら、管渠老朽化の進行状況の把握に努めていく。</t>
    <rPh sb="69" eb="72">
      <t>キカンナイ</t>
    </rPh>
    <phoneticPr fontId="4"/>
  </si>
  <si>
    <t>当面の間は企業債の償還が大きな負担となっており、R2年度に改定した経営戦略に基づき計画的な財政運営を図っていく。今後人口減少により有収水量の大幅な増加は見込めないが、水洗化率の維持向上に努めるとともに、汚水処理原価の抑制についても広域化や共同化を推進することで対策を講じていく。公営企業会計適用３年目の決算であり、将来の管渠更新に備える必要があることからも、引き続き安定経営のための取り組みを続けていく。</t>
    <rPh sb="5" eb="7">
      <t>キギョウ</t>
    </rPh>
    <phoneticPr fontId="4"/>
  </si>
  <si>
    <r>
      <t>R2年度の公営企業会計適用以降、経常収支比率は100％以上をキープし、経営そのものは黒字体質となっている。しかしながらこれは一般会計からの</t>
    </r>
    <r>
      <rPr>
        <sz val="11"/>
        <color rgb="FFFF0000"/>
        <rFont val="ＭＳ ゴシック"/>
        <family val="3"/>
        <charset val="128"/>
      </rPr>
      <t>繰入金</t>
    </r>
    <r>
      <rPr>
        <sz val="11"/>
        <color theme="1"/>
        <rFont val="ＭＳ ゴシック"/>
        <family val="3"/>
        <charset val="128"/>
      </rPr>
      <t>により安定した収入が確保できていることが大きい。経費回収率の推移をみると、R4年度決算については102.24％となり、健全経営の水準とされる100%を上回ったが、企業会計適用後のR2年度・R3年度については100%未満となっており、汚水処理に要する費用を使用料収入では賄えていなかったことになる。今後大幅な事業拡張は予定しておらず、人口減少に伴う有収水量の減少が想定されることから、使用料収入の増加は料金改定以外に見込めそうになく、今後も継続して業務の効率化や広域化などを検討し、汚水処理原価の抑制に努め、一般会計</t>
    </r>
    <r>
      <rPr>
        <sz val="11"/>
        <color rgb="FFFF0000"/>
        <rFont val="ＭＳ ゴシック"/>
        <family val="3"/>
        <charset val="128"/>
      </rPr>
      <t>からの繰入金</t>
    </r>
    <r>
      <rPr>
        <sz val="11"/>
        <color theme="1"/>
        <rFont val="ＭＳ ゴシック"/>
        <family val="3"/>
        <charset val="128"/>
      </rPr>
      <t>に頼らない経営を目指していく必要がある。</t>
    </r>
    <rPh sb="69" eb="71">
      <t>クリイレ</t>
    </rPh>
    <rPh sb="131" eb="135">
      <t>ケンゼンケイエイ</t>
    </rPh>
    <rPh sb="136" eb="138">
      <t>スイジュン</t>
    </rPh>
    <rPh sb="147" eb="149">
      <t>ウワマワ</t>
    </rPh>
    <rPh sb="220" eb="224">
      <t>コンゴオオハバ</t>
    </rPh>
    <rPh sb="225" eb="229">
      <t>ジギョウカクチョウ</t>
    </rPh>
    <rPh sb="230" eb="232">
      <t>ヨテイ</t>
    </rPh>
    <rPh sb="312" eb="318">
      <t>オスイショリゲンカ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</si>
</sst>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E5-4639-94F0-485F51EDBC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c:v>
                </c:pt>
                <c:pt idx="4">
                  <c:v>7.0000000000000007E-2</c:v>
                </c:pt>
              </c:numCache>
            </c:numRef>
          </c:val>
          <c:smooth val="0"/>
          <c:extLst>
            <c:ext xmlns:c16="http://schemas.microsoft.com/office/drawing/2014/chart" uri="{C3380CC4-5D6E-409C-BE32-E72D297353CC}">
              <c16:uniqueId val="{00000001-09E5-4639-94F0-485F51EDBC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108.36</c:v>
                </c:pt>
                <c:pt idx="3">
                  <c:v>104.53</c:v>
                </c:pt>
                <c:pt idx="4">
                  <c:v>105.89</c:v>
                </c:pt>
              </c:numCache>
            </c:numRef>
          </c:val>
          <c:extLst>
            <c:ext xmlns:c16="http://schemas.microsoft.com/office/drawing/2014/chart" uri="{C3380CC4-5D6E-409C-BE32-E72D297353CC}">
              <c16:uniqueId val="{00000000-C348-4F11-925F-E93E4D5011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105.41</c:v>
                </c:pt>
                <c:pt idx="3">
                  <c:v>104.64</c:v>
                </c:pt>
                <c:pt idx="4">
                  <c:v>105.35</c:v>
                </c:pt>
              </c:numCache>
            </c:numRef>
          </c:val>
          <c:smooth val="0"/>
          <c:extLst>
            <c:ext xmlns:c16="http://schemas.microsoft.com/office/drawing/2014/chart" uri="{C3380CC4-5D6E-409C-BE32-E72D297353CC}">
              <c16:uniqueId val="{00000001-C348-4F11-925F-E93E4D5011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34.89</c:v>
                </c:pt>
                <c:pt idx="3">
                  <c:v>36.68</c:v>
                </c:pt>
                <c:pt idx="4">
                  <c:v>38.450000000000003</c:v>
                </c:pt>
              </c:numCache>
            </c:numRef>
          </c:val>
          <c:extLst>
            <c:ext xmlns:c16="http://schemas.microsoft.com/office/drawing/2014/chart" uri="{C3380CC4-5D6E-409C-BE32-E72D297353CC}">
              <c16:uniqueId val="{00000000-49E1-45B3-9FB7-FFF75349E4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25.37</c:v>
                </c:pt>
                <c:pt idx="3">
                  <c:v>26.89</c:v>
                </c:pt>
                <c:pt idx="4">
                  <c:v>29.42</c:v>
                </c:pt>
              </c:numCache>
            </c:numRef>
          </c:val>
          <c:smooth val="0"/>
          <c:extLst>
            <c:ext xmlns:c16="http://schemas.microsoft.com/office/drawing/2014/chart" uri="{C3380CC4-5D6E-409C-BE32-E72D297353CC}">
              <c16:uniqueId val="{00000001-49E1-45B3-9FB7-FFF75349E4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E1-4040-B6A4-BDAD24855C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0.54</c:v>
                </c:pt>
                <c:pt idx="3">
                  <c:v>0.75</c:v>
                </c:pt>
                <c:pt idx="4">
                  <c:v>0.74</c:v>
                </c:pt>
              </c:numCache>
            </c:numRef>
          </c:val>
          <c:smooth val="0"/>
          <c:extLst>
            <c:ext xmlns:c16="http://schemas.microsoft.com/office/drawing/2014/chart" uri="{C3380CC4-5D6E-409C-BE32-E72D297353CC}">
              <c16:uniqueId val="{00000001-35E1-4040-B6A4-BDAD24855C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59-45C7-947D-2528F740D4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25.86</c:v>
                </c:pt>
                <c:pt idx="3">
                  <c:v>25.76</c:v>
                </c:pt>
                <c:pt idx="4">
                  <c:v>26.07</c:v>
                </c:pt>
              </c:numCache>
            </c:numRef>
          </c:val>
          <c:smooth val="0"/>
          <c:extLst>
            <c:ext xmlns:c16="http://schemas.microsoft.com/office/drawing/2014/chart" uri="{C3380CC4-5D6E-409C-BE32-E72D297353CC}">
              <c16:uniqueId val="{00000001-D259-45C7-947D-2528F740D4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34.409999999999997</c:v>
                </c:pt>
                <c:pt idx="3">
                  <c:v>45.73</c:v>
                </c:pt>
                <c:pt idx="4">
                  <c:v>51.43</c:v>
                </c:pt>
              </c:numCache>
            </c:numRef>
          </c:val>
          <c:extLst>
            <c:ext xmlns:c16="http://schemas.microsoft.com/office/drawing/2014/chart" uri="{C3380CC4-5D6E-409C-BE32-E72D297353CC}">
              <c16:uniqueId val="{00000000-000F-47CD-95AC-41032B4A96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58.23</c:v>
                </c:pt>
                <c:pt idx="3">
                  <c:v>65.56</c:v>
                </c:pt>
                <c:pt idx="4">
                  <c:v>65.87</c:v>
                </c:pt>
              </c:numCache>
            </c:numRef>
          </c:val>
          <c:smooth val="0"/>
          <c:extLst>
            <c:ext xmlns:c16="http://schemas.microsoft.com/office/drawing/2014/chart" uri="{C3380CC4-5D6E-409C-BE32-E72D297353CC}">
              <c16:uniqueId val="{00000001-000F-47CD-95AC-41032B4A96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307.36</c:v>
                </c:pt>
                <c:pt idx="3">
                  <c:v>679.65</c:v>
                </c:pt>
                <c:pt idx="4">
                  <c:v>690.23</c:v>
                </c:pt>
              </c:numCache>
            </c:numRef>
          </c:val>
          <c:extLst>
            <c:ext xmlns:c16="http://schemas.microsoft.com/office/drawing/2014/chart" uri="{C3380CC4-5D6E-409C-BE32-E72D297353CC}">
              <c16:uniqueId val="{00000000-03BF-44CD-ACAA-400003EC81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812.92</c:v>
                </c:pt>
                <c:pt idx="3">
                  <c:v>765.48</c:v>
                </c:pt>
                <c:pt idx="4">
                  <c:v>742.08</c:v>
                </c:pt>
              </c:numCache>
            </c:numRef>
          </c:val>
          <c:smooth val="0"/>
          <c:extLst>
            <c:ext xmlns:c16="http://schemas.microsoft.com/office/drawing/2014/chart" uri="{C3380CC4-5D6E-409C-BE32-E72D297353CC}">
              <c16:uniqueId val="{00000001-03BF-44CD-ACAA-400003EC81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98.43</c:v>
                </c:pt>
                <c:pt idx="3">
                  <c:v>95.06</c:v>
                </c:pt>
                <c:pt idx="4">
                  <c:v>102.24</c:v>
                </c:pt>
              </c:numCache>
            </c:numRef>
          </c:val>
          <c:extLst>
            <c:ext xmlns:c16="http://schemas.microsoft.com/office/drawing/2014/chart" uri="{C3380CC4-5D6E-409C-BE32-E72D297353CC}">
              <c16:uniqueId val="{00000000-F8ED-4FEB-A48A-20DF335657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85.4</c:v>
                </c:pt>
                <c:pt idx="3">
                  <c:v>87.8</c:v>
                </c:pt>
                <c:pt idx="4">
                  <c:v>86.51</c:v>
                </c:pt>
              </c:numCache>
            </c:numRef>
          </c:val>
          <c:smooth val="0"/>
          <c:extLst>
            <c:ext xmlns:c16="http://schemas.microsoft.com/office/drawing/2014/chart" uri="{C3380CC4-5D6E-409C-BE32-E72D297353CC}">
              <c16:uniqueId val="{00000001-F8ED-4FEB-A48A-20DF335657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185.17</c:v>
                </c:pt>
                <c:pt idx="3">
                  <c:v>191.79</c:v>
                </c:pt>
                <c:pt idx="4">
                  <c:v>179.23</c:v>
                </c:pt>
              </c:numCache>
            </c:numRef>
          </c:val>
          <c:extLst>
            <c:ext xmlns:c16="http://schemas.microsoft.com/office/drawing/2014/chart" uri="{C3380CC4-5D6E-409C-BE32-E72D297353CC}">
              <c16:uniqueId val="{00000000-63B8-4913-BAB3-AD8FD74353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188.57</c:v>
                </c:pt>
                <c:pt idx="3">
                  <c:v>187.69</c:v>
                </c:pt>
                <c:pt idx="4">
                  <c:v>188.24</c:v>
                </c:pt>
              </c:numCache>
            </c:numRef>
          </c:val>
          <c:smooth val="0"/>
          <c:extLst>
            <c:ext xmlns:c16="http://schemas.microsoft.com/office/drawing/2014/chart" uri="{C3380CC4-5D6E-409C-BE32-E72D297353CC}">
              <c16:uniqueId val="{00000001-63B8-4913-BAB3-AD8FD74353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A-45EB-96F0-E83E20A111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55.84</c:v>
                </c:pt>
                <c:pt idx="3">
                  <c:v>55.78</c:v>
                </c:pt>
                <c:pt idx="4">
                  <c:v>54.86</c:v>
                </c:pt>
              </c:numCache>
            </c:numRef>
          </c:val>
          <c:smooth val="0"/>
          <c:extLst>
            <c:ext xmlns:c16="http://schemas.microsoft.com/office/drawing/2014/chart" uri="{C3380CC4-5D6E-409C-BE32-E72D297353CC}">
              <c16:uniqueId val="{00000001-02AA-45EB-96F0-E83E20A111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98.19</c:v>
                </c:pt>
                <c:pt idx="3">
                  <c:v>98.17</c:v>
                </c:pt>
                <c:pt idx="4">
                  <c:v>98.17</c:v>
                </c:pt>
              </c:numCache>
            </c:numRef>
          </c:val>
          <c:extLst>
            <c:ext xmlns:c16="http://schemas.microsoft.com/office/drawing/2014/chart" uri="{C3380CC4-5D6E-409C-BE32-E72D297353CC}">
              <c16:uniqueId val="{00000000-12F3-4340-BFCF-2B109C6CEB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92.34</c:v>
                </c:pt>
                <c:pt idx="3">
                  <c:v>91.78</c:v>
                </c:pt>
                <c:pt idx="4">
                  <c:v>91.37</c:v>
                </c:pt>
              </c:numCache>
            </c:numRef>
          </c:val>
          <c:smooth val="0"/>
          <c:extLst>
            <c:ext xmlns:c16="http://schemas.microsoft.com/office/drawing/2014/chart" uri="{C3380CC4-5D6E-409C-BE32-E72D297353CC}">
              <c16:uniqueId val="{00000001-12F3-4340-BFCF-2B109C6CEB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香川県　善通寺市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30682</v>
      </c>
      <c r="AM8" s="42"/>
      <c r="AN8" s="42"/>
      <c r="AO8" s="42"/>
      <c r="AP8" s="42"/>
      <c r="AQ8" s="42"/>
      <c r="AR8" s="42"/>
      <c r="AS8" s="42"/>
      <c r="AT8" s="35">
        <f>データ!T6</f>
        <v>39.93</v>
      </c>
      <c r="AU8" s="35"/>
      <c r="AV8" s="35"/>
      <c r="AW8" s="35"/>
      <c r="AX8" s="35"/>
      <c r="AY8" s="35"/>
      <c r="AZ8" s="35"/>
      <c r="BA8" s="35"/>
      <c r="BB8" s="35">
        <f>データ!U6</f>
        <v>768.39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60.78</v>
      </c>
      <c r="J10" s="35"/>
      <c r="K10" s="35"/>
      <c r="L10" s="35"/>
      <c r="M10" s="35"/>
      <c r="N10" s="35"/>
      <c r="O10" s="35"/>
      <c r="P10" s="35">
        <f>データ!P6</f>
        <v>59.35</v>
      </c>
      <c r="Q10" s="35"/>
      <c r="R10" s="35"/>
      <c r="S10" s="35"/>
      <c r="T10" s="35"/>
      <c r="U10" s="35"/>
      <c r="V10" s="35"/>
      <c r="W10" s="35">
        <f>データ!Q6</f>
        <v>93.45</v>
      </c>
      <c r="X10" s="35"/>
      <c r="Y10" s="35"/>
      <c r="Z10" s="35"/>
      <c r="AA10" s="35"/>
      <c r="AB10" s="35"/>
      <c r="AC10" s="35"/>
      <c r="AD10" s="42">
        <f>データ!R6</f>
        <v>3190</v>
      </c>
      <c r="AE10" s="42"/>
      <c r="AF10" s="42"/>
      <c r="AG10" s="42"/>
      <c r="AH10" s="42"/>
      <c r="AI10" s="42"/>
      <c r="AJ10" s="42"/>
      <c r="AK10" s="2"/>
      <c r="AL10" s="42">
        <f>データ!V6</f>
        <v>18062</v>
      </c>
      <c r="AM10" s="42"/>
      <c r="AN10" s="42"/>
      <c r="AO10" s="42"/>
      <c r="AP10" s="42"/>
      <c r="AQ10" s="42"/>
      <c r="AR10" s="42"/>
      <c r="AS10" s="42"/>
      <c r="AT10" s="35">
        <f>データ!W6</f>
        <v>8.01</v>
      </c>
      <c r="AU10" s="35"/>
      <c r="AV10" s="35"/>
      <c r="AW10" s="35"/>
      <c r="AX10" s="35"/>
      <c r="AY10" s="35"/>
      <c r="AZ10" s="35"/>
      <c r="BA10" s="35"/>
      <c r="BB10" s="35">
        <f>データ!X6</f>
        <v>2254.9299999999998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4KwiXlwfli8TM2bMSf5KybtlAxkrMPlJ5q+rKE6VF2lDtz5b/HzlKcx05llgEkZsSQusA5Y9C6odlylq+aFAew==" saltValue="0KkiSw+Gld5zXDH0SWhR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372048</v>
      </c>
      <c r="D6" s="19">
        <f t="shared" si="3"/>
        <v>46</v>
      </c>
      <c r="E6" s="19">
        <f t="shared" si="3"/>
        <v>17</v>
      </c>
      <c r="F6" s="19">
        <f t="shared" si="3"/>
        <v>1</v>
      </c>
      <c r="G6" s="19">
        <f t="shared" si="3"/>
        <v>0</v>
      </c>
      <c r="H6" s="19" t="str">
        <f t="shared" si="3"/>
        <v>香川県　善通寺市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60.78</v>
      </c>
      <c r="P6" s="20">
        <f t="shared" si="3"/>
        <v>59.35</v>
      </c>
      <c r="Q6" s="20">
        <f t="shared" si="3"/>
        <v>93.45</v>
      </c>
      <c r="R6" s="20">
        <f t="shared" si="3"/>
        <v>3190</v>
      </c>
      <c r="S6" s="20">
        <f t="shared" si="3"/>
        <v>30682</v>
      </c>
      <c r="T6" s="20">
        <f t="shared" si="3"/>
        <v>39.93</v>
      </c>
      <c r="U6" s="20">
        <f t="shared" si="3"/>
        <v>768.39</v>
      </c>
      <c r="V6" s="20">
        <f t="shared" si="3"/>
        <v>18062</v>
      </c>
      <c r="W6" s="20">
        <f t="shared" si="3"/>
        <v>8.01</v>
      </c>
      <c r="X6" s="20">
        <f t="shared" si="3"/>
        <v>2254.9299999999998</v>
      </c>
      <c r="Y6" s="21" t="str">
        <f>IF(Y7="",NA(),Y7)</f>
        <v>-</v>
      </c>
      <c r="Z6" s="21" t="str">
        <f t="shared" ref="Z6:AH6" si="4">IF(Z7="",NA(),Z7)</f>
        <v>-</v>
      </c>
      <c r="AA6" s="21">
        <f t="shared" si="4"/>
        <v>108.36</v>
      </c>
      <c r="AB6" s="21">
        <f t="shared" si="4"/>
        <v>104.53</v>
      </c>
      <c r="AC6" s="21">
        <f t="shared" si="4"/>
        <v>105.89</v>
      </c>
      <c r="AD6" s="21" t="str">
        <f t="shared" si="4"/>
        <v>-</v>
      </c>
      <c r="AE6" s="21" t="str">
        <f t="shared" si="4"/>
        <v>-</v>
      </c>
      <c r="AF6" s="21">
        <f t="shared" si="4"/>
        <v>105.41</v>
      </c>
      <c r="AG6" s="21">
        <f t="shared" si="4"/>
        <v>104.64</v>
      </c>
      <c r="AH6" s="21">
        <f t="shared" si="4"/>
        <v>105.35</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25.86</v>
      </c>
      <c r="AR6" s="21">
        <f t="shared" si="5"/>
        <v>25.76</v>
      </c>
      <c r="AS6" s="21">
        <f t="shared" si="5"/>
        <v>26.07</v>
      </c>
      <c r="AT6" s="20" t="str">
        <f>IF(AT7="","",IF(AT7="-","【-】","【"&amp;SUBSTITUTE(TEXT(AT7,"#,##0.00"),"-","△")&amp;"】"))</f>
        <v>【3.15】</v>
      </c>
      <c r="AU6" s="21" t="str">
        <f>IF(AU7="",NA(),AU7)</f>
        <v>-</v>
      </c>
      <c r="AV6" s="21" t="str">
        <f t="shared" ref="AV6:BD6" si="6">IF(AV7="",NA(),AV7)</f>
        <v>-</v>
      </c>
      <c r="AW6" s="21">
        <f t="shared" si="6"/>
        <v>34.409999999999997</v>
      </c>
      <c r="AX6" s="21">
        <f t="shared" si="6"/>
        <v>45.73</v>
      </c>
      <c r="AY6" s="21">
        <f t="shared" si="6"/>
        <v>51.43</v>
      </c>
      <c r="AZ6" s="21" t="str">
        <f t="shared" si="6"/>
        <v>-</v>
      </c>
      <c r="BA6" s="21" t="str">
        <f t="shared" si="6"/>
        <v>-</v>
      </c>
      <c r="BB6" s="21">
        <f t="shared" si="6"/>
        <v>58.23</v>
      </c>
      <c r="BC6" s="21">
        <f t="shared" si="6"/>
        <v>65.56</v>
      </c>
      <c r="BD6" s="21">
        <f t="shared" si="6"/>
        <v>65.87</v>
      </c>
      <c r="BE6" s="20" t="str">
        <f>IF(BE7="","",IF(BE7="-","【-】","【"&amp;SUBSTITUTE(TEXT(BE7,"#,##0.00"),"-","△")&amp;"】"))</f>
        <v>【73.44】</v>
      </c>
      <c r="BF6" s="21" t="str">
        <f>IF(BF7="",NA(),BF7)</f>
        <v>-</v>
      </c>
      <c r="BG6" s="21" t="str">
        <f t="shared" ref="BG6:BO6" si="7">IF(BG7="",NA(),BG7)</f>
        <v>-</v>
      </c>
      <c r="BH6" s="21">
        <f t="shared" si="7"/>
        <v>307.36</v>
      </c>
      <c r="BI6" s="21">
        <f t="shared" si="7"/>
        <v>679.65</v>
      </c>
      <c r="BJ6" s="21">
        <f t="shared" si="7"/>
        <v>690.23</v>
      </c>
      <c r="BK6" s="21" t="str">
        <f t="shared" si="7"/>
        <v>-</v>
      </c>
      <c r="BL6" s="21" t="str">
        <f t="shared" si="7"/>
        <v>-</v>
      </c>
      <c r="BM6" s="21">
        <f t="shared" si="7"/>
        <v>812.92</v>
      </c>
      <c r="BN6" s="21">
        <f t="shared" si="7"/>
        <v>765.48</v>
      </c>
      <c r="BO6" s="21">
        <f t="shared" si="7"/>
        <v>742.08</v>
      </c>
      <c r="BP6" s="20" t="str">
        <f>IF(BP7="","",IF(BP7="-","【-】","【"&amp;SUBSTITUTE(TEXT(BP7,"#,##0.00"),"-","△")&amp;"】"))</f>
        <v>【652.82】</v>
      </c>
      <c r="BQ6" s="21" t="str">
        <f>IF(BQ7="",NA(),BQ7)</f>
        <v>-</v>
      </c>
      <c r="BR6" s="21" t="str">
        <f t="shared" ref="BR6:BZ6" si="8">IF(BR7="",NA(),BR7)</f>
        <v>-</v>
      </c>
      <c r="BS6" s="21">
        <f t="shared" si="8"/>
        <v>98.43</v>
      </c>
      <c r="BT6" s="21">
        <f t="shared" si="8"/>
        <v>95.06</v>
      </c>
      <c r="BU6" s="21">
        <f t="shared" si="8"/>
        <v>102.24</v>
      </c>
      <c r="BV6" s="21" t="str">
        <f t="shared" si="8"/>
        <v>-</v>
      </c>
      <c r="BW6" s="21" t="str">
        <f t="shared" si="8"/>
        <v>-</v>
      </c>
      <c r="BX6" s="21">
        <f t="shared" si="8"/>
        <v>85.4</v>
      </c>
      <c r="BY6" s="21">
        <f t="shared" si="8"/>
        <v>87.8</v>
      </c>
      <c r="BZ6" s="21">
        <f t="shared" si="8"/>
        <v>86.51</v>
      </c>
      <c r="CA6" s="20" t="str">
        <f>IF(CA7="","",IF(CA7="-","【-】","【"&amp;SUBSTITUTE(TEXT(CA7,"#,##0.00"),"-","△")&amp;"】"))</f>
        <v>【97.61】</v>
      </c>
      <c r="CB6" s="21" t="str">
        <f>IF(CB7="",NA(),CB7)</f>
        <v>-</v>
      </c>
      <c r="CC6" s="21" t="str">
        <f t="shared" ref="CC6:CK6" si="9">IF(CC7="",NA(),CC7)</f>
        <v>-</v>
      </c>
      <c r="CD6" s="21">
        <f t="shared" si="9"/>
        <v>185.17</v>
      </c>
      <c r="CE6" s="21">
        <f t="shared" si="9"/>
        <v>191.79</v>
      </c>
      <c r="CF6" s="21">
        <f t="shared" si="9"/>
        <v>179.23</v>
      </c>
      <c r="CG6" s="21" t="str">
        <f t="shared" si="9"/>
        <v>-</v>
      </c>
      <c r="CH6" s="21" t="str">
        <f t="shared" si="9"/>
        <v>-</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55.84</v>
      </c>
      <c r="CU6" s="21">
        <f t="shared" si="10"/>
        <v>55.78</v>
      </c>
      <c r="CV6" s="21">
        <f t="shared" si="10"/>
        <v>54.86</v>
      </c>
      <c r="CW6" s="20" t="str">
        <f>IF(CW7="","",IF(CW7="-","【-】","【"&amp;SUBSTITUTE(TEXT(CW7,"#,##0.00"),"-","△")&amp;"】"))</f>
        <v>【59.10】</v>
      </c>
      <c r="CX6" s="21" t="str">
        <f>IF(CX7="",NA(),CX7)</f>
        <v>-</v>
      </c>
      <c r="CY6" s="21" t="str">
        <f t="shared" ref="CY6:DG6" si="11">IF(CY7="",NA(),CY7)</f>
        <v>-</v>
      </c>
      <c r="CZ6" s="21">
        <f t="shared" si="11"/>
        <v>98.19</v>
      </c>
      <c r="DA6" s="21">
        <f t="shared" si="11"/>
        <v>98.17</v>
      </c>
      <c r="DB6" s="21">
        <f t="shared" si="11"/>
        <v>98.17</v>
      </c>
      <c r="DC6" s="21" t="str">
        <f t="shared" si="11"/>
        <v>-</v>
      </c>
      <c r="DD6" s="21" t="str">
        <f t="shared" si="11"/>
        <v>-</v>
      </c>
      <c r="DE6" s="21">
        <f t="shared" si="11"/>
        <v>92.34</v>
      </c>
      <c r="DF6" s="21">
        <f t="shared" si="11"/>
        <v>91.78</v>
      </c>
      <c r="DG6" s="21">
        <f t="shared" si="11"/>
        <v>91.37</v>
      </c>
      <c r="DH6" s="20" t="str">
        <f>IF(DH7="","",IF(DH7="-","【-】","【"&amp;SUBSTITUTE(TEXT(DH7,"#,##0.00"),"-","△")&amp;"】"))</f>
        <v>【95.82】</v>
      </c>
      <c r="DI6" s="21" t="str">
        <f>IF(DI7="",NA(),DI7)</f>
        <v>-</v>
      </c>
      <c r="DJ6" s="21" t="str">
        <f t="shared" ref="DJ6:DR6" si="12">IF(DJ7="",NA(),DJ7)</f>
        <v>-</v>
      </c>
      <c r="DK6" s="21">
        <f t="shared" si="12"/>
        <v>34.89</v>
      </c>
      <c r="DL6" s="21">
        <f t="shared" si="12"/>
        <v>36.68</v>
      </c>
      <c r="DM6" s="21">
        <f t="shared" si="12"/>
        <v>38.450000000000003</v>
      </c>
      <c r="DN6" s="21" t="str">
        <f t="shared" si="12"/>
        <v>-</v>
      </c>
      <c r="DO6" s="21" t="str">
        <f t="shared" si="12"/>
        <v>-</v>
      </c>
      <c r="DP6" s="21">
        <f t="shared" si="12"/>
        <v>25.37</v>
      </c>
      <c r="DQ6" s="21">
        <f t="shared" si="12"/>
        <v>26.89</v>
      </c>
      <c r="DR6" s="21">
        <f t="shared" si="12"/>
        <v>29.42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0.54</v>
      </c>
      <c r="EB6" s="21">
        <f t="shared" si="13"/>
        <v>0.75</v>
      </c>
      <c r="EC6" s="21">
        <f t="shared" si="13"/>
        <v>0.74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v>
      </c>
      <c r="EN6" s="21">
        <f t="shared" si="14"/>
        <v>7.0000000000000007E-2</v>
      </c>
      <c r="EO6" s="20" t="str">
        <f>IF(EO7="","",IF(EO7="-","【-】","【"&amp;SUBSTITUTE(TEXT(EO7,"#,##0.00"),"-","△")&amp;"】"))</f>
        <v>【0.23】</v>
      </c>
    </row>
    <row r="7" spans="1:148" s="22" customFormat="1" x14ac:dyDescent="0.15">
      <c r="A7" s="14"/>
      <c r="B7" s="23">
        <v>2022</v>
      </c>
      <c r="C7" s="23">
        <v>372048</v>
      </c>
      <c r="D7" s="23">
        <v>46</v>
      </c>
      <c r="E7" s="23">
        <v>17</v>
      </c>
      <c r="F7" s="23">
        <v>1</v>
      </c>
      <c r="G7" s="23">
        <v>0</v>
      </c>
      <c r="H7" s="23" t="s">
        <v>96</v>
      </c>
      <c r="I7" s="23" t="s">
        <v>97</v>
      </c>
      <c r="J7" s="23" t="s">
        <v>98</v>
      </c>
      <c r="K7" s="23" t="s">
        <v>99</v>
      </c>
      <c r="L7" s="23" t="s">
        <v>100</v>
      </c>
      <c r="M7" s="23" t="s">
        <v>101</v>
      </c>
      <c r="N7" s="24" t="s">
        <v>102</v>
      </c>
      <c r="O7" s="24">
        <v>60.78</v>
      </c>
      <c r="P7" s="24">
        <v>59.35</v>
      </c>
      <c r="Q7" s="24">
        <v>93.45</v>
      </c>
      <c r="R7" s="24">
        <v>3190</v>
      </c>
      <c r="S7" s="24">
        <v>30682</v>
      </c>
      <c r="T7" s="24">
        <v>39.93</v>
      </c>
      <c r="U7" s="24">
        <v>768.39</v>
      </c>
      <c r="V7" s="24">
        <v>18062</v>
      </c>
      <c r="W7" s="24">
        <v>8.01</v>
      </c>
      <c r="X7" s="24">
        <v>2254.9299999999998</v>
      </c>
      <c r="Y7" s="24" t="s">
        <v>102</v>
      </c>
      <c r="Z7" s="24" t="s">
        <v>102</v>
      </c>
      <c r="AA7" s="24">
        <v>108.36</v>
      </c>
      <c r="AB7" s="24">
        <v>104.53</v>
      </c>
      <c r="AC7" s="24">
        <v>105.89</v>
      </c>
      <c r="AD7" s="24" t="s">
        <v>102</v>
      </c>
      <c r="AE7" s="24" t="s">
        <v>102</v>
      </c>
      <c r="AF7" s="24">
        <v>105.41</v>
      </c>
      <c r="AG7" s="24">
        <v>104.64</v>
      </c>
      <c r="AH7" s="24">
        <v>105.35</v>
      </c>
      <c r="AI7" s="24">
        <v>106.11</v>
      </c>
      <c r="AJ7" s="24" t="s">
        <v>102</v>
      </c>
      <c r="AK7" s="24" t="s">
        <v>102</v>
      </c>
      <c r="AL7" s="24">
        <v>0</v>
      </c>
      <c r="AM7" s="24">
        <v>0</v>
      </c>
      <c r="AN7" s="24">
        <v>0</v>
      </c>
      <c r="AO7" s="24" t="s">
        <v>102</v>
      </c>
      <c r="AP7" s="24" t="s">
        <v>102</v>
      </c>
      <c r="AQ7" s="24">
        <v>25.86</v>
      </c>
      <c r="AR7" s="24">
        <v>25.76</v>
      </c>
      <c r="AS7" s="24">
        <v>26.07</v>
      </c>
      <c r="AT7" s="24">
        <v>3.15</v>
      </c>
      <c r="AU7" s="24" t="s">
        <v>102</v>
      </c>
      <c r="AV7" s="24" t="s">
        <v>102</v>
      </c>
      <c r="AW7" s="24">
        <v>34.409999999999997</v>
      </c>
      <c r="AX7" s="24">
        <v>45.73</v>
      </c>
      <c r="AY7" s="24">
        <v>51.43</v>
      </c>
      <c r="AZ7" s="24" t="s">
        <v>102</v>
      </c>
      <c r="BA7" s="24" t="s">
        <v>102</v>
      </c>
      <c r="BB7" s="24">
        <v>58.23</v>
      </c>
      <c r="BC7" s="24">
        <v>65.56</v>
      </c>
      <c r="BD7" s="24">
        <v>65.87</v>
      </c>
      <c r="BE7" s="24">
        <v>73.44</v>
      </c>
      <c r="BF7" s="24" t="s">
        <v>102</v>
      </c>
      <c r="BG7" s="24" t="s">
        <v>102</v>
      </c>
      <c r="BH7" s="24">
        <v>307.36</v>
      </c>
      <c r="BI7" s="24">
        <v>679.65</v>
      </c>
      <c r="BJ7" s="24">
        <v>690.23</v>
      </c>
      <c r="BK7" s="24" t="s">
        <v>102</v>
      </c>
      <c r="BL7" s="24" t="s">
        <v>102</v>
      </c>
      <c r="BM7" s="24">
        <v>812.92</v>
      </c>
      <c r="BN7" s="24">
        <v>765.48</v>
      </c>
      <c r="BO7" s="24">
        <v>742.08</v>
      </c>
      <c r="BP7" s="24">
        <v>652.82000000000005</v>
      </c>
      <c r="BQ7" s="24" t="s">
        <v>102</v>
      </c>
      <c r="BR7" s="24" t="s">
        <v>102</v>
      </c>
      <c r="BS7" s="24">
        <v>98.43</v>
      </c>
      <c r="BT7" s="24">
        <v>95.06</v>
      </c>
      <c r="BU7" s="24">
        <v>102.24</v>
      </c>
      <c r="BV7" s="24" t="s">
        <v>102</v>
      </c>
      <c r="BW7" s="24" t="s">
        <v>102</v>
      </c>
      <c r="BX7" s="24">
        <v>85.4</v>
      </c>
      <c r="BY7" s="24">
        <v>87.8</v>
      </c>
      <c r="BZ7" s="24">
        <v>86.51</v>
      </c>
      <c r="CA7" s="24">
        <v>97.61</v>
      </c>
      <c r="CB7" s="24" t="s">
        <v>102</v>
      </c>
      <c r="CC7" s="24" t="s">
        <v>102</v>
      </c>
      <c r="CD7" s="24">
        <v>185.17</v>
      </c>
      <c r="CE7" s="24">
        <v>191.79</v>
      </c>
      <c r="CF7" s="24">
        <v>179.23</v>
      </c>
      <c r="CG7" s="24" t="s">
        <v>102</v>
      </c>
      <c r="CH7" s="24" t="s">
        <v>102</v>
      </c>
      <c r="CI7" s="24">
        <v>188.57</v>
      </c>
      <c r="CJ7" s="24">
        <v>187.69</v>
      </c>
      <c r="CK7" s="24">
        <v>188.24</v>
      </c>
      <c r="CL7" s="24">
        <v>138.29</v>
      </c>
      <c r="CM7" s="24" t="s">
        <v>102</v>
      </c>
      <c r="CN7" s="24" t="s">
        <v>102</v>
      </c>
      <c r="CO7" s="24" t="s">
        <v>102</v>
      </c>
      <c r="CP7" s="24" t="s">
        <v>102</v>
      </c>
      <c r="CQ7" s="24" t="s">
        <v>102</v>
      </c>
      <c r="CR7" s="24" t="s">
        <v>102</v>
      </c>
      <c r="CS7" s="24" t="s">
        <v>102</v>
      </c>
      <c r="CT7" s="24">
        <v>55.84</v>
      </c>
      <c r="CU7" s="24">
        <v>55.78</v>
      </c>
      <c r="CV7" s="24">
        <v>54.86</v>
      </c>
      <c r="CW7" s="24">
        <v>59.1</v>
      </c>
      <c r="CX7" s="24" t="s">
        <v>102</v>
      </c>
      <c r="CY7" s="24" t="s">
        <v>102</v>
      </c>
      <c r="CZ7" s="24">
        <v>98.19</v>
      </c>
      <c r="DA7" s="24">
        <v>98.17</v>
      </c>
      <c r="DB7" s="24">
        <v>98.17</v>
      </c>
      <c r="DC7" s="24" t="s">
        <v>102</v>
      </c>
      <c r="DD7" s="24" t="s">
        <v>102</v>
      </c>
      <c r="DE7" s="24">
        <v>92.34</v>
      </c>
      <c r="DF7" s="24">
        <v>91.78</v>
      </c>
      <c r="DG7" s="24">
        <v>91.37</v>
      </c>
      <c r="DH7" s="24">
        <v>95.82</v>
      </c>
      <c r="DI7" s="24" t="s">
        <v>102</v>
      </c>
      <c r="DJ7" s="24" t="s">
        <v>102</v>
      </c>
      <c r="DK7" s="24">
        <v>34.89</v>
      </c>
      <c r="DL7" s="24">
        <v>36.68</v>
      </c>
      <c r="DM7" s="24">
        <v>38.450000000000003</v>
      </c>
      <c r="DN7" s="24" t="s">
        <v>102</v>
      </c>
      <c r="DO7" s="24" t="s">
        <v>102</v>
      </c>
      <c r="DP7" s="24">
        <v>25.37</v>
      </c>
      <c r="DQ7" s="24">
        <v>26.89</v>
      </c>
      <c r="DR7" s="24">
        <v>29.42</v>
      </c>
      <c r="DS7" s="24">
        <v>39.74</v>
      </c>
      <c r="DT7" s="24" t="s">
        <v>102</v>
      </c>
      <c r="DU7" s="24" t="s">
        <v>102</v>
      </c>
      <c r="DV7" s="24">
        <v>0</v>
      </c>
      <c r="DW7" s="24">
        <v>0</v>
      </c>
      <c r="DX7" s="24">
        <v>0</v>
      </c>
      <c r="DY7" s="24" t="s">
        <v>102</v>
      </c>
      <c r="DZ7" s="24" t="s">
        <v>102</v>
      </c>
      <c r="EA7" s="24">
        <v>0.54</v>
      </c>
      <c r="EB7" s="24">
        <v>0.75</v>
      </c>
      <c r="EC7" s="24">
        <v>0.74</v>
      </c>
      <c r="ED7" s="24">
        <v>7.62</v>
      </c>
      <c r="EE7" s="24" t="s">
        <v>102</v>
      </c>
      <c r="EF7" s="24" t="s">
        <v>102</v>
      </c>
      <c r="EG7" s="24">
        <v>0</v>
      </c>
      <c r="EH7" s="24">
        <v>0</v>
      </c>
      <c r="EI7" s="24">
        <v>0</v>
      </c>
      <c r="EJ7" s="24" t="s">
        <v>102</v>
      </c>
      <c r="EK7" s="24" t="s">
        <v>102</v>
      </c>
      <c r="EL7" s="24">
        <v>0.09</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sg12630のC20-1423</cp:lastModifiedBy>
  <cp:lastPrinted>2024-01-18T00:24:16Z</cp:lastPrinted>
  <dcterms:created xsi:type="dcterms:W3CDTF">2023-12-12T00:50:49Z</dcterms:created>
  <dcterms:modified xsi:type="dcterms:W3CDTF">2024-02-07T01:14:16Z</dcterms:modified>
  <cp:category/>
</cp:coreProperties>
</file>