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V:\10 業務係\80 経営比較分析表\R7年度（R6年度分）\"/>
    </mc:Choice>
  </mc:AlternateContent>
  <xr:revisionPtr revIDLastSave="0" documentId="13_ncr:1_{CA27A1F0-C7BD-4488-86B9-ABB6F0B85FEA}" xr6:coauthVersionLast="36" xr6:coauthVersionMax="36" xr10:uidLastSave="{00000000-0000-0000-0000-000000000000}"/>
  <workbookProtection workbookAlgorithmName="SHA-512" workbookHashValue="fwE1eSHp0H24gMksELLOIkKPTIhPYs6gb0iI65vS8Omcc36z7MBpda819d4/X/YzGwvaCQlDl0PAnLBkPeXc2A==" workbookSaltValue="qPcH7OYeB7xxdclQsDQWDQ==" workbookSpinCount="100000" lockStructure="1"/>
  <bookViews>
    <workbookView xWindow="0" yWindow="0" windowWidth="28800" windowHeight="113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W10" i="4"/>
  <c r="BB8" i="4"/>
  <c r="AD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<sst xmlns="http://schemas.openxmlformats.org/spreadsheetml/2006/main" count="236" uniqueCount="115">
  <si>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</si>
  <si>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</si>
  <si>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</si>
  <si>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</si>
  <si>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</si>
  <si>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</si>
  <si>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</si>
  <si>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</si>
  <si>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</si>
  <si>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</si>
  <si>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</si>
  <si>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</si>
  <si>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</si>
  <si>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</si>
  <si>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</si>
  <si>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</si>
  <si>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</si>
  <si>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</si>
  <si>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</si>
  <si>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</si>
  <si>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</si>
  <si>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</si>
  <si>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</si>
  <si>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</si>
  <si>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</si>
  <si>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</si>
  <si>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</si>
  <si>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</si>
  <si>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</si>
  <si>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</si>
  <si>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</si>
  <si>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</si>
  <si>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</si>
  <si>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</si>
  <si>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</si>
  <si>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</si>
  <si>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</si>
  <si>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</si>
  <si>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</si>
  <si>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</si>
  <si>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</si>
  <si>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</si>
  <si>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</si>
  <si>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</si>
  <si>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</si>
  <si>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</si>
  <si>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</si>
  <si>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</si>
  <si>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</si>
  <si>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</si>
  <si>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</si>
  <si>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</si>
  <si>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</si>
  <si>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</si>
  <si>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</si>
  <si>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</si>
  <si>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</si>
  <si>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</si>
  <si>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</si>
  <si>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</si>
  <si>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</si>
  <si>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</si>
  <si>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</si>
  <si>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</si>
  <si>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</si>
  <si>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</si>
  <si>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</si>
  <si>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</si>
  <si>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</si>
  <si>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</si>
  <si>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</si>
  <si>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</si>
  <si>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</si>
  <si>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</si>
  <si>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</si>
  <si>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</si>
  <si>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</si>
  <si>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</si>
  <si>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</si>
  <si>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</si>
  <si>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</si>
  <si>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</si>
  <si>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</si>
  <si>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</si>
  <si>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</si>
  <si>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</si>
  <si>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</si>
  <si>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</si>
  <si>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</si>
  <si>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</si>
  <si>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</si>
  <si>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</si>
  <si>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</si>
  <si>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</si>
  <si>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</si>
  <si>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</si>
  <si>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</si>
  <si>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</si>
  <si>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</si>
  <si>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</si>
  <si>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</si>
  <si>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</si>
  <si>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</si>
  <si>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</si>
  <si>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</si>
  <si>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</si>
  <si>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</si>
  <si>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</si>
  <si>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</si>
  <si>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</si>
  <si>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</si>
  <si>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</si>
  <si>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R2年度の公営企業会計適用以降、経常収支比率は100％以上をキープし、経営そのものは黒字体質であり、経費回収率についても令和4年度以降は100%を上回っている。しかしながらこれは一般会計からの補助金により安定した収入が確保できていることが大きい。特にR5年度とR6年度の経費回収率については、一般会計から分流式下水道等に要する経費として、資本費の一部に対して補助を受けることができたことで100%を維持できているものである。今後、流域下水道負担金の上昇が見込まれ、公費負担以外の維持管理費については上昇が見込まれている。人口減少に伴う有収水量の減少も想定されることから、使用料収入の増加は見込めそうになく、物価水準の上昇を踏まえた適切な水準への料金改定や、業務の効率化・広域化などを引き続き検討し、汚水処理原価の抑制に努め、一般会計補助金に頼らない経営を目指していく必要がある。</t>
    <rPh sb="50" eb="55">
      <t>ケイヒカイシュウリツ</t>
    </rPh>
    <rPh sb="60" eb="62">
      <t>レイワ</t>
    </rPh>
    <rPh sb="63" eb="67">
      <t>ネンドイコウ</t>
    </rPh>
    <rPh sb="73" eb="75">
      <t>ウワマワ</t>
    </rPh>
    <rPh sb="119" eb="120">
      <t>オオ</t>
    </rPh>
    <rPh sb="123" eb="124">
      <t>トク</t>
    </rPh>
    <rPh sb="127" eb="129">
      <t>ネンド</t>
    </rPh>
    <rPh sb="132" eb="134">
      <t>ネンド</t>
    </rPh>
    <rPh sb="146" eb="150">
      <t>イッパンカイケイ</t>
    </rPh>
    <rPh sb="152" eb="158">
      <t>ブンリュウシキゲスイドウ</t>
    </rPh>
    <rPh sb="158" eb="159">
      <t>トウ</t>
    </rPh>
    <rPh sb="160" eb="161">
      <t>ヨウ</t>
    </rPh>
    <rPh sb="163" eb="165">
      <t>ケイヒ</t>
    </rPh>
    <rPh sb="169" eb="172">
      <t>シホンヒ</t>
    </rPh>
    <rPh sb="173" eb="175">
      <t>イチブ</t>
    </rPh>
    <rPh sb="176" eb="177">
      <t>タイ</t>
    </rPh>
    <rPh sb="179" eb="181">
      <t>ホジョ</t>
    </rPh>
    <rPh sb="182" eb="183">
      <t>ウ</t>
    </rPh>
    <rPh sb="199" eb="201">
      <t>イジ</t>
    </rPh>
    <rPh sb="212" eb="214">
      <t>コンゴ</t>
    </rPh>
    <rPh sb="215" eb="223">
      <t>リュウイキゲスイドウフタンキン</t>
    </rPh>
    <rPh sb="224" eb="226">
      <t>ジョウショウ</t>
    </rPh>
    <rPh sb="227" eb="229">
      <t>ミコ</t>
    </rPh>
    <rPh sb="232" eb="238">
      <t>コウヒフタンイガイ</t>
    </rPh>
    <rPh sb="239" eb="244">
      <t>イジカンリヒ</t>
    </rPh>
    <rPh sb="249" eb="251">
      <t>ジョウショウ</t>
    </rPh>
    <rPh sb="252" eb="254">
      <t>ミコ</t>
    </rPh>
    <phoneticPr fontId="4"/>
  </si>
  <si>
    <t>本市の下水道事業はH2年度に供用を開始しており、未だ耐用年数内であることから、現在策定している経営戦略（計画期間：R3年度～R12年度）の期間内で管渠更新を予定していない。一方、企業会計適用により固定資産台帳が整備されたことから経過年数の把握は可能となっている。財政上の観点からは、初期投資として管渠整備に要した元利償還金の返済が落ち着く段階で、詳細なストック管理計画を策定し、計画的に長寿命化や管渠更新を行うことで、投資の平準化が図れるものと考えており、当面は有収率の推移も注視しながら、管渠老朽化の進行状況の把握に努めていく。</t>
    <rPh sb="193" eb="197">
      <t>チョウジュミョウカ</t>
    </rPh>
    <phoneticPr fontId="4"/>
  </si>
  <si>
    <t xml:space="preserve">当面の間は地方債の償還が大きな負担となっており、R2年度に改定した経営戦略に基づき計画的な財政運営を図っていく。今後人口減少により有収水量の大幅な増加は見込めないが、水洗化率の維持向上に努めるとともに、汚水処理原価の抑制についても広域化や共同化を推進することで対策を講じていく。公営企業会計適用５年目の決算であるが、物価水準の変動について機動的に対応しながら、管渠の老朽化対策も見据えた長期的視点を踏まえ、適切な料金水準への改定を検討するなどして、引き続き安定経営のための取り組みを続けていく。
</t>
    <rPh sb="158" eb="162">
      <t>ブッカスイジュン</t>
    </rPh>
    <rPh sb="199" eb="200">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</si>
</sst>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97-4A57-AE40-19B66858A2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AB97-4A57-AE40-19B66858A2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D7-4110-863F-1437880700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53D7-4110-863F-1437880700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98.19</c:v>
                </c:pt>
                <c:pt idx="1">
                  <c:v>98.17</c:v>
                </c:pt>
                <c:pt idx="2">
                  <c:v>98.17</c:v>
                </c:pt>
                <c:pt idx="3">
                  <c:v>98.2</c:v>
                </c:pt>
                <c:pt idx="4">
                  <c:v>81.459999999999994</c:v>
                </c:pt>
              </c:numCache>
            </c:numRef>
          </c:val>
          <c:extLst>
            <c:ext xmlns:c16="http://schemas.microsoft.com/office/drawing/2014/chart" uri="{C3380CC4-5D6E-409C-BE32-E72D297353CC}">
              <c16:uniqueId val="{00000000-A833-4739-A162-DDF447E325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A833-4739-A162-DDF447E325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108.36</c:v>
                </c:pt>
                <c:pt idx="1">
                  <c:v>104.53</c:v>
                </c:pt>
                <c:pt idx="2">
                  <c:v>105.89</c:v>
                </c:pt>
                <c:pt idx="3">
                  <c:v>105.98</c:v>
                </c:pt>
                <c:pt idx="4">
                  <c:v>107.91</c:v>
                </c:pt>
              </c:numCache>
            </c:numRef>
          </c:val>
          <c:extLst>
            <c:ext xmlns:c16="http://schemas.microsoft.com/office/drawing/2014/chart" uri="{C3380CC4-5D6E-409C-BE32-E72D297353CC}">
              <c16:uniqueId val="{00000000-E873-42FE-A72F-39A5847021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E873-42FE-A72F-39A5847021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34.89</c:v>
                </c:pt>
                <c:pt idx="1">
                  <c:v>36.68</c:v>
                </c:pt>
                <c:pt idx="2">
                  <c:v>38.450000000000003</c:v>
                </c:pt>
                <c:pt idx="3">
                  <c:v>39.909999999999997</c:v>
                </c:pt>
                <c:pt idx="4">
                  <c:v>41.61</c:v>
                </c:pt>
              </c:numCache>
            </c:numRef>
          </c:val>
          <c:extLst>
            <c:ext xmlns:c16="http://schemas.microsoft.com/office/drawing/2014/chart" uri="{C3380CC4-5D6E-409C-BE32-E72D297353CC}">
              <c16:uniqueId val="{00000000-4B41-46EB-BA81-D2903B9328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4B41-46EB-BA81-D2903B9328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F3-468F-AC4B-65DFCBA8DF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DBF3-468F-AC4B-65DFCBA8DF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B-433E-9FD4-FF304FC611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6D5B-433E-9FD4-FF304FC611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34.409999999999997</c:v>
                </c:pt>
                <c:pt idx="1">
                  <c:v>45.73</c:v>
                </c:pt>
                <c:pt idx="2">
                  <c:v>51.43</c:v>
                </c:pt>
                <c:pt idx="3">
                  <c:v>58.08</c:v>
                </c:pt>
                <c:pt idx="4">
                  <c:v>41.63</c:v>
                </c:pt>
              </c:numCache>
            </c:numRef>
          </c:val>
          <c:extLst>
            <c:ext xmlns:c16="http://schemas.microsoft.com/office/drawing/2014/chart" uri="{C3380CC4-5D6E-409C-BE32-E72D297353CC}">
              <c16:uniqueId val="{00000000-4200-424C-BE74-CE4C39F505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4200-424C-BE74-CE4C39F505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307.36</c:v>
                </c:pt>
                <c:pt idx="1">
                  <c:v>679.65</c:v>
                </c:pt>
                <c:pt idx="2">
                  <c:v>690.23</c:v>
                </c:pt>
                <c:pt idx="3">
                  <c:v>665.56</c:v>
                </c:pt>
                <c:pt idx="4">
                  <c:v>765.38</c:v>
                </c:pt>
              </c:numCache>
            </c:numRef>
          </c:val>
          <c:extLst>
            <c:ext xmlns:c16="http://schemas.microsoft.com/office/drawing/2014/chart" uri="{C3380CC4-5D6E-409C-BE32-E72D297353CC}">
              <c16:uniqueId val="{00000000-E2CC-4ED2-89C5-5D0A369EB9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E2CC-4ED2-89C5-5D0A369EB9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98.43</c:v>
                </c:pt>
                <c:pt idx="1">
                  <c:v>95.06</c:v>
                </c:pt>
                <c:pt idx="2">
                  <c:v>102.24</c:v>
                </c:pt>
                <c:pt idx="3">
                  <c:v>100</c:v>
                </c:pt>
                <c:pt idx="4">
                  <c:v>100</c:v>
                </c:pt>
              </c:numCache>
            </c:numRef>
          </c:val>
          <c:extLst>
            <c:ext xmlns:c16="http://schemas.microsoft.com/office/drawing/2014/chart" uri="{C3380CC4-5D6E-409C-BE32-E72D297353CC}">
              <c16:uniqueId val="{00000000-1235-41C5-B73E-BA1550EC65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1235-41C5-B73E-BA1550EC65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185.17</c:v>
                </c:pt>
                <c:pt idx="1">
                  <c:v>191.79</c:v>
                </c:pt>
                <c:pt idx="2">
                  <c:v>179.23</c:v>
                </c:pt>
                <c:pt idx="3">
                  <c:v>183.18</c:v>
                </c:pt>
                <c:pt idx="4">
                  <c:v>182.86</c:v>
                </c:pt>
              </c:numCache>
            </c:numRef>
          </c:val>
          <c:extLst>
            <c:ext xmlns:c16="http://schemas.microsoft.com/office/drawing/2014/chart" uri="{C3380CC4-5D6E-409C-BE32-E72D297353CC}">
              <c16:uniqueId val="{00000000-12CA-42C9-AD43-B77A6268F2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12CA-42C9-AD43-B77A6268F2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香川県　善通寺市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Cd1</v>
      </c>
      <c r="X8" s="58"/>
      <c r="Y8" s="58"/>
      <c r="Z8" s="58"/>
      <c r="AA8" s="58"/>
      <c r="AB8" s="58"/>
      <c r="AC8" s="58"/>
      <c r="AD8" s="59" t="str">
        <f>データ!$M$6</f>
        <v>非設置</v>
      </c>
      <c r="AE8" s="59"/>
      <c r="AF8" s="59"/>
      <c r="AG8" s="59"/>
      <c r="AH8" s="59"/>
      <c r="AI8" s="59"/>
      <c r="AJ8" s="59"/>
      <c r="AK8" s="3"/>
      <c r="AL8" s="39">
        <f>データ!S6</f>
        <v>29891</v>
      </c>
      <c r="AM8" s="39"/>
      <c r="AN8" s="39"/>
      <c r="AO8" s="39"/>
      <c r="AP8" s="39"/>
      <c r="AQ8" s="39"/>
      <c r="AR8" s="39"/>
      <c r="AS8" s="39"/>
      <c r="AT8" s="38">
        <f>データ!T6</f>
        <v>39.93</v>
      </c>
      <c r="AU8" s="38"/>
      <c r="AV8" s="38"/>
      <c r="AW8" s="38"/>
      <c r="AX8" s="38"/>
      <c r="AY8" s="38"/>
      <c r="AZ8" s="38"/>
      <c r="BA8" s="38"/>
      <c r="BB8" s="38">
        <f>データ!U6</f>
        <v>748.59</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f>データ!O6</f>
        <v>65.77</v>
      </c>
      <c r="J10" s="38"/>
      <c r="K10" s="38"/>
      <c r="L10" s="38"/>
      <c r="M10" s="38"/>
      <c r="N10" s="38"/>
      <c r="O10" s="38"/>
      <c r="P10" s="38">
        <f>データ!P6</f>
        <v>58.33</v>
      </c>
      <c r="Q10" s="38"/>
      <c r="R10" s="38"/>
      <c r="S10" s="38"/>
      <c r="T10" s="38"/>
      <c r="U10" s="38"/>
      <c r="V10" s="38"/>
      <c r="W10" s="38">
        <f>データ!Q6</f>
        <v>85.81</v>
      </c>
      <c r="X10" s="38"/>
      <c r="Y10" s="38"/>
      <c r="Z10" s="38"/>
      <c r="AA10" s="38"/>
      <c r="AB10" s="38"/>
      <c r="AC10" s="38"/>
      <c r="AD10" s="39">
        <f>データ!R6</f>
        <v>3190</v>
      </c>
      <c r="AE10" s="39"/>
      <c r="AF10" s="39"/>
      <c r="AG10" s="39"/>
      <c r="AH10" s="39"/>
      <c r="AI10" s="39"/>
      <c r="AJ10" s="39"/>
      <c r="AK10" s="2"/>
      <c r="AL10" s="39">
        <f>データ!V6</f>
        <v>17278</v>
      </c>
      <c r="AM10" s="39"/>
      <c r="AN10" s="39"/>
      <c r="AO10" s="39"/>
      <c r="AP10" s="39"/>
      <c r="AQ10" s="39"/>
      <c r="AR10" s="39"/>
      <c r="AS10" s="39"/>
      <c r="AT10" s="38">
        <f>データ!W6</f>
        <v>8.01</v>
      </c>
      <c r="AU10" s="38"/>
      <c r="AV10" s="38"/>
      <c r="AW10" s="38"/>
      <c r="AX10" s="38"/>
      <c r="AY10" s="38"/>
      <c r="AZ10" s="38"/>
      <c r="BA10" s="38"/>
      <c r="BB10" s="38">
        <f>データ!X6</f>
        <v>2157.0500000000002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zgHROsx1UC0myQbC4wEvsVu+3rqYl7C0lJNaZ7bkeoDiN74sUgtpHt9PXDJ66US/sJgfDup0/XmEM2hbH9lng==" saltValue="2v2LvNHiZ7eVGWqf27Gq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372048</v>
      </c>
      <c r="D6" s="19">
        <f t="shared" si="3"/>
        <v>46</v>
      </c>
      <c r="E6" s="19">
        <f t="shared" si="3"/>
        <v>17</v>
      </c>
      <c r="F6" s="19">
        <f t="shared" si="3"/>
        <v>1</v>
      </c>
      <c r="G6" s="19">
        <f t="shared" si="3"/>
        <v>0</v>
      </c>
      <c r="H6" s="19" t="str">
        <f t="shared" si="3"/>
        <v>香川県　善通寺市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65.77</v>
      </c>
      <c r="P6" s="20">
        <f t="shared" si="3"/>
        <v>58.33</v>
      </c>
      <c r="Q6" s="20">
        <f t="shared" si="3"/>
        <v>85.81</v>
      </c>
      <c r="R6" s="20">
        <f t="shared" si="3"/>
        <v>3190</v>
      </c>
      <c r="S6" s="20">
        <f t="shared" si="3"/>
        <v>29891</v>
      </c>
      <c r="T6" s="20">
        <f t="shared" si="3"/>
        <v>39.93</v>
      </c>
      <c r="U6" s="20">
        <f t="shared" si="3"/>
        <v>748.59</v>
      </c>
      <c r="V6" s="20">
        <f t="shared" si="3"/>
        <v>17278</v>
      </c>
      <c r="W6" s="20">
        <f t="shared" si="3"/>
        <v>8.01</v>
      </c>
      <c r="X6" s="20">
        <f t="shared" si="3"/>
        <v>2157.0500000000002</v>
      </c>
      <c r="Y6" s="21">
        <f>IF(Y7="",NA(),Y7)</f>
        <v>108.36</v>
      </c>
      <c r="Z6" s="21">
        <f t="shared" ref="Z6:AH6" si="4">IF(Z7="",NA(),Z7)</f>
        <v>104.53</v>
      </c>
      <c r="AA6" s="21">
        <f t="shared" si="4"/>
        <v>105.89</v>
      </c>
      <c r="AB6" s="21">
        <f t="shared" si="4"/>
        <v>105.98</v>
      </c>
      <c r="AC6" s="21">
        <f t="shared" si="4"/>
        <v>107.91</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34.409999999999997</v>
      </c>
      <c r="AV6" s="21">
        <f t="shared" ref="AV6:BD6" si="6">IF(AV7="",NA(),AV7)</f>
        <v>45.73</v>
      </c>
      <c r="AW6" s="21">
        <f t="shared" si="6"/>
        <v>51.43</v>
      </c>
      <c r="AX6" s="21">
        <f t="shared" si="6"/>
        <v>58.08</v>
      </c>
      <c r="AY6" s="21">
        <f t="shared" si="6"/>
        <v>41.63</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307.36</v>
      </c>
      <c r="BG6" s="21">
        <f t="shared" ref="BG6:BO6" si="7">IF(BG7="",NA(),BG7)</f>
        <v>679.65</v>
      </c>
      <c r="BH6" s="21">
        <f t="shared" si="7"/>
        <v>690.23</v>
      </c>
      <c r="BI6" s="21">
        <f t="shared" si="7"/>
        <v>665.56</v>
      </c>
      <c r="BJ6" s="21">
        <f t="shared" si="7"/>
        <v>765.38</v>
      </c>
      <c r="BK6" s="21">
        <f t="shared" si="7"/>
        <v>812.92</v>
      </c>
      <c r="BL6" s="21">
        <f t="shared" si="7"/>
        <v>765.48</v>
      </c>
      <c r="BM6" s="21">
        <f t="shared" si="7"/>
        <v>742.08</v>
      </c>
      <c r="BN6" s="21">
        <f t="shared" si="7"/>
        <v>730.84</v>
      </c>
      <c r="BO6" s="21">
        <f t="shared" si="7"/>
        <v>706.45</v>
      </c>
      <c r="BP6" s="20" t="str">
        <f>IF(BP7="","",IF(BP7="-","【-】","【"&amp;SUBSTITUTE(TEXT(BP7,"#,##0.00"),"-","△")&amp;"】"))</f>
        <v>【602.56】</v>
      </c>
      <c r="BQ6" s="21">
        <f>IF(BQ7="",NA(),BQ7)</f>
        <v>98.43</v>
      </c>
      <c r="BR6" s="21">
        <f t="shared" ref="BR6:BZ6" si="8">IF(BR7="",NA(),BR7)</f>
        <v>95.06</v>
      </c>
      <c r="BS6" s="21">
        <f t="shared" si="8"/>
        <v>102.24</v>
      </c>
      <c r="BT6" s="21">
        <f t="shared" si="8"/>
        <v>100</v>
      </c>
      <c r="BU6" s="21">
        <f t="shared" si="8"/>
        <v>100</v>
      </c>
      <c r="BV6" s="21">
        <f t="shared" si="8"/>
        <v>85.4</v>
      </c>
      <c r="BW6" s="21">
        <f t="shared" si="8"/>
        <v>87.8</v>
      </c>
      <c r="BX6" s="21">
        <f t="shared" si="8"/>
        <v>86.51</v>
      </c>
      <c r="BY6" s="21">
        <f t="shared" si="8"/>
        <v>89.17</v>
      </c>
      <c r="BZ6" s="21">
        <f t="shared" si="8"/>
        <v>85.67</v>
      </c>
      <c r="CA6" s="20" t="str">
        <f>IF(CA7="","",IF(CA7="-","【-】","【"&amp;SUBSTITUTE(TEXT(CA7,"#,##0.00"),"-","△")&amp;"】"))</f>
        <v>【97.94】</v>
      </c>
      <c r="CB6" s="21">
        <f>IF(CB7="",NA(),CB7)</f>
        <v>185.17</v>
      </c>
      <c r="CC6" s="21">
        <f t="shared" ref="CC6:CK6" si="9">IF(CC7="",NA(),CC7)</f>
        <v>191.79</v>
      </c>
      <c r="CD6" s="21">
        <f t="shared" si="9"/>
        <v>179.23</v>
      </c>
      <c r="CE6" s="21">
        <f t="shared" si="9"/>
        <v>183.18</v>
      </c>
      <c r="CF6" s="21">
        <f t="shared" si="9"/>
        <v>182.86</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98.19</v>
      </c>
      <c r="CY6" s="21">
        <f t="shared" ref="CY6:DG6" si="11">IF(CY7="",NA(),CY7)</f>
        <v>98.17</v>
      </c>
      <c r="CZ6" s="21">
        <f t="shared" si="11"/>
        <v>98.17</v>
      </c>
      <c r="DA6" s="21">
        <f t="shared" si="11"/>
        <v>98.2</v>
      </c>
      <c r="DB6" s="21">
        <f t="shared" si="11"/>
        <v>81.459999999999994</v>
      </c>
      <c r="DC6" s="21">
        <f t="shared" si="11"/>
        <v>92.34</v>
      </c>
      <c r="DD6" s="21">
        <f t="shared" si="11"/>
        <v>91.78</v>
      </c>
      <c r="DE6" s="21">
        <f t="shared" si="11"/>
        <v>91.37</v>
      </c>
      <c r="DF6" s="21">
        <f t="shared" si="11"/>
        <v>91.92</v>
      </c>
      <c r="DG6" s="21">
        <f t="shared" si="11"/>
        <v>91.12</v>
      </c>
      <c r="DH6" s="20" t="str">
        <f>IF(DH7="","",IF(DH7="-","【-】","【"&amp;SUBSTITUTE(TEXT(DH7,"#,##0.00"),"-","△")&amp;"】"))</f>
        <v>【96.00】</v>
      </c>
      <c r="DI6" s="21">
        <f>IF(DI7="",NA(),DI7)</f>
        <v>34.89</v>
      </c>
      <c r="DJ6" s="21">
        <f t="shared" ref="DJ6:DR6" si="12">IF(DJ7="",NA(),DJ7)</f>
        <v>36.68</v>
      </c>
      <c r="DK6" s="21">
        <f t="shared" si="12"/>
        <v>38.450000000000003</v>
      </c>
      <c r="DL6" s="21">
        <f t="shared" si="12"/>
        <v>39.909999999999997</v>
      </c>
      <c r="DM6" s="21">
        <f t="shared" si="12"/>
        <v>41.61</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372048</v>
      </c>
      <c r="D7" s="23">
        <v>46</v>
      </c>
      <c r="E7" s="23">
        <v>17</v>
      </c>
      <c r="F7" s="23">
        <v>1</v>
      </c>
      <c r="G7" s="23">
        <v>0</v>
      </c>
      <c r="H7" s="23" t="s">
        <v>96</v>
      </c>
      <c r="I7" s="23" t="s">
        <v>97</v>
      </c>
      <c r="J7" s="23" t="s">
        <v>98</v>
      </c>
      <c r="K7" s="23" t="s">
        <v>99</v>
      </c>
      <c r="L7" s="23" t="s">
        <v>100</v>
      </c>
      <c r="M7" s="23" t="s">
        <v>101</v>
      </c>
      <c r="N7" s="24" t="s">
        <v>102</v>
      </c>
      <c r="O7" s="24">
        <v>65.77</v>
      </c>
      <c r="P7" s="24">
        <v>58.33</v>
      </c>
      <c r="Q7" s="24">
        <v>85.81</v>
      </c>
      <c r="R7" s="24">
        <v>3190</v>
      </c>
      <c r="S7" s="24">
        <v>29891</v>
      </c>
      <c r="T7" s="24">
        <v>39.93</v>
      </c>
      <c r="U7" s="24">
        <v>748.59</v>
      </c>
      <c r="V7" s="24">
        <v>17278</v>
      </c>
      <c r="W7" s="24">
        <v>8.01</v>
      </c>
      <c r="X7" s="24">
        <v>2157.0500000000002</v>
      </c>
      <c r="Y7" s="24">
        <v>108.36</v>
      </c>
      <c r="Z7" s="24">
        <v>104.53</v>
      </c>
      <c r="AA7" s="24">
        <v>105.89</v>
      </c>
      <c r="AB7" s="24">
        <v>105.98</v>
      </c>
      <c r="AC7" s="24">
        <v>107.91</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34.409999999999997</v>
      </c>
      <c r="AV7" s="24">
        <v>45.73</v>
      </c>
      <c r="AW7" s="24">
        <v>51.43</v>
      </c>
      <c r="AX7" s="24">
        <v>58.08</v>
      </c>
      <c r="AY7" s="24">
        <v>41.63</v>
      </c>
      <c r="AZ7" s="24">
        <v>58.23</v>
      </c>
      <c r="BA7" s="24">
        <v>65.56</v>
      </c>
      <c r="BB7" s="24">
        <v>65.87</v>
      </c>
      <c r="BC7" s="24">
        <v>77.260000000000005</v>
      </c>
      <c r="BD7" s="24">
        <v>80.010000000000005</v>
      </c>
      <c r="BE7" s="24">
        <v>82.75</v>
      </c>
      <c r="BF7" s="24">
        <v>307.36</v>
      </c>
      <c r="BG7" s="24">
        <v>679.65</v>
      </c>
      <c r="BH7" s="24">
        <v>690.23</v>
      </c>
      <c r="BI7" s="24">
        <v>665.56</v>
      </c>
      <c r="BJ7" s="24">
        <v>765.38</v>
      </c>
      <c r="BK7" s="24">
        <v>812.92</v>
      </c>
      <c r="BL7" s="24">
        <v>765.48</v>
      </c>
      <c r="BM7" s="24">
        <v>742.08</v>
      </c>
      <c r="BN7" s="24">
        <v>730.84</v>
      </c>
      <c r="BO7" s="24">
        <v>706.45</v>
      </c>
      <c r="BP7" s="24">
        <v>602.55999999999995</v>
      </c>
      <c r="BQ7" s="24">
        <v>98.43</v>
      </c>
      <c r="BR7" s="24">
        <v>95.06</v>
      </c>
      <c r="BS7" s="24">
        <v>102.24</v>
      </c>
      <c r="BT7" s="24">
        <v>100</v>
      </c>
      <c r="BU7" s="24">
        <v>100</v>
      </c>
      <c r="BV7" s="24">
        <v>85.4</v>
      </c>
      <c r="BW7" s="24">
        <v>87.8</v>
      </c>
      <c r="BX7" s="24">
        <v>86.51</v>
      </c>
      <c r="BY7" s="24">
        <v>89.17</v>
      </c>
      <c r="BZ7" s="24">
        <v>85.67</v>
      </c>
      <c r="CA7" s="24">
        <v>97.94</v>
      </c>
      <c r="CB7" s="24">
        <v>185.17</v>
      </c>
      <c r="CC7" s="24">
        <v>191.79</v>
      </c>
      <c r="CD7" s="24">
        <v>179.23</v>
      </c>
      <c r="CE7" s="24">
        <v>183.18</v>
      </c>
      <c r="CF7" s="24">
        <v>182.86</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98.19</v>
      </c>
      <c r="CY7" s="24">
        <v>98.17</v>
      </c>
      <c r="CZ7" s="24">
        <v>98.17</v>
      </c>
      <c r="DA7" s="24">
        <v>98.2</v>
      </c>
      <c r="DB7" s="24">
        <v>81.459999999999994</v>
      </c>
      <c r="DC7" s="24">
        <v>92.34</v>
      </c>
      <c r="DD7" s="24">
        <v>91.78</v>
      </c>
      <c r="DE7" s="24">
        <v>91.37</v>
      </c>
      <c r="DF7" s="24">
        <v>91.92</v>
      </c>
      <c r="DG7" s="24">
        <v>91.12</v>
      </c>
      <c r="DH7" s="24">
        <v>96</v>
      </c>
      <c r="DI7" s="24">
        <v>34.89</v>
      </c>
      <c r="DJ7" s="24">
        <v>36.68</v>
      </c>
      <c r="DK7" s="24">
        <v>38.450000000000003</v>
      </c>
      <c r="DL7" s="24">
        <v>39.909999999999997</v>
      </c>
      <c r="DM7" s="24">
        <v>41.61</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本庄　勉</cp:lastModifiedBy>
  <cp:lastPrinted>2026-01-16T00:58:10Z</cp:lastPrinted>
  <dcterms:created xsi:type="dcterms:W3CDTF">2025-12-23T06:04:59Z</dcterms:created>
  <dcterms:modified xsi:type="dcterms:W3CDTF">2026-01-16T00:59:42Z</dcterms:modified>
  <cp:category/>
</cp:coreProperties>
</file>